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su.sharepoint.com/sites/EZ-RASSORtransporterteam/Shared Documents/General/"/>
    </mc:Choice>
  </mc:AlternateContent>
  <xr:revisionPtr revIDLastSave="0" documentId="8_{291F535B-B96B-4B83-8F61-0984C5EF0952}" xr6:coauthVersionLast="47" xr6:coauthVersionMax="47" xr10:uidLastSave="{00000000-0000-0000-0000-000000000000}"/>
  <bookViews>
    <workbookView xWindow="-108" yWindow="-108" windowWidth="30936" windowHeight="16896" xr2:uid="{00000000-000D-0000-FFFF-FFFF00000000}"/>
  </bookViews>
  <sheets>
    <sheet name="Sheet1" sheetId="1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31" i="1"/>
  <c r="C33" i="1"/>
  <c r="C32" i="1"/>
  <c r="O10" i="1"/>
  <c r="O9" i="1"/>
  <c r="O8" i="1"/>
  <c r="N11" i="1"/>
  <c r="N10" i="1"/>
  <c r="N9" i="1"/>
  <c r="N8" i="1"/>
  <c r="L31" i="1"/>
  <c r="L28" i="1"/>
  <c r="L21" i="1"/>
  <c r="L26" i="1"/>
  <c r="L25" i="1"/>
  <c r="L24" i="1"/>
  <c r="L23" i="1"/>
  <c r="L16" i="1"/>
  <c r="L17" i="1"/>
  <c r="L18" i="1"/>
  <c r="L13" i="1"/>
  <c r="L14" i="1"/>
  <c r="L15" i="1"/>
  <c r="L19" i="1"/>
  <c r="L20" i="1"/>
  <c r="L9" i="1"/>
  <c r="L10" i="1"/>
  <c r="L11" i="1"/>
  <c r="L12" i="1"/>
  <c r="L8" i="1"/>
</calcChain>
</file>

<file path=xl/sharedStrings.xml><?xml version="1.0" encoding="utf-8"?>
<sst xmlns="http://schemas.openxmlformats.org/spreadsheetml/2006/main" count="132" uniqueCount="89">
  <si>
    <t>LEGEND:</t>
  </si>
  <si>
    <t>PLAN TO ORDER</t>
  </si>
  <si>
    <t>ORDERED</t>
  </si>
  <si>
    <t>RECIVED</t>
  </si>
  <si>
    <t>UNSURE IF WE WATN TO ORDER</t>
  </si>
  <si>
    <t>item</t>
  </si>
  <si>
    <t>part des</t>
  </si>
  <si>
    <t>vendor</t>
  </si>
  <si>
    <t>vendor part #</t>
  </si>
  <si>
    <t>manufacturer</t>
  </si>
  <si>
    <t>manufaturer part #</t>
  </si>
  <si>
    <t>Qty</t>
  </si>
  <si>
    <t>Priority Code</t>
  </si>
  <si>
    <t>Drop Dead Date</t>
  </si>
  <si>
    <t>Price for single purchase</t>
  </si>
  <si>
    <t>TOTAL price</t>
  </si>
  <si>
    <t>TB6600  Stepper Driver 4 pack</t>
  </si>
  <si>
    <t>Amazon</t>
  </si>
  <si>
    <t>B07RRB6BGQ</t>
  </si>
  <si>
    <t>SZCY LLC</t>
  </si>
  <si>
    <t>TB6600</t>
  </si>
  <si>
    <t>bearings</t>
  </si>
  <si>
    <t>Adafruit BNO055 Absolute Orientation Sensor</t>
  </si>
  <si>
    <t>B017PEIGIG</t>
  </si>
  <si>
    <t>Adafruit Industries LLC</t>
  </si>
  <si>
    <t>BNO055</t>
  </si>
  <si>
    <t>Electronics</t>
  </si>
  <si>
    <t>Nema 23 stepper motor 3 pack</t>
  </si>
  <si>
    <t>STEPPERONLINE 3PCS Nema 23 CNC Stepper Motor 2.8A 179oz.in 56mm Bipolar for Hobby CNC Kit</t>
  </si>
  <si>
    <t>amazon</t>
  </si>
  <si>
    <t>B00QG1ZF48</t>
  </si>
  <si>
    <t>‎OSM Technology Co.,Ltd</t>
  </si>
  <si>
    <t>23HS22-2804S</t>
  </si>
  <si>
    <t>Fasteners</t>
  </si>
  <si>
    <t>Nema 23 stepper motor</t>
  </si>
  <si>
    <t>STEPPERONLINE Nema 23 CNC Stepper Motor 2.8A 178.5oz.in/1.26Nm CNC Stepping Motor DIY CNC Mill</t>
  </si>
  <si>
    <t>B00PNEPF5I</t>
  </si>
  <si>
    <t>total</t>
  </si>
  <si>
    <t>Stepper Driver - Ramps 1.4</t>
  </si>
  <si>
    <t>HiLetgo RAMPS 1.4 Control Panel 3D Printer Control Board Reprap Control Board for Arduino Mega 2560</t>
  </si>
  <si>
    <t>B06XZ46PDJ</t>
  </si>
  <si>
    <t>HiLetgo</t>
  </si>
  <si>
    <t>Wire Pack</t>
  </si>
  <si>
    <t>TUOFENG 22 awg Wire Solid Core Hookup Wires-6 Different Colored Jumper Wire 30ft or 9m Each, 22 Gauge Tinned Copper Wire PVC (OD: 1.55mm) Hook up Wire Kit</t>
  </si>
  <si>
    <t>B07TX6BX47</t>
  </si>
  <si>
    <t>‎TUOFENG</t>
  </si>
  <si>
    <t>Ball Bearing 80x100x10mm</t>
  </si>
  <si>
    <t>Alloy Steel, 80x100x10mm</t>
  </si>
  <si>
    <t>B07RQ4RXDR</t>
  </si>
  <si>
    <t>uxcell</t>
  </si>
  <si>
    <t>6816 2RS</t>
  </si>
  <si>
    <t>Ball Bearing 12x28x8mm ---- pack of 8</t>
  </si>
  <si>
    <t>12mmx28mmx8mm</t>
  </si>
  <si>
    <t>B07FDXPVLP</t>
  </si>
  <si>
    <t>6001 2RS</t>
  </si>
  <si>
    <t>M4 x 0.7 x 75mm, socket head with nuts</t>
  </si>
  <si>
    <t>M4 x 0.7x75mm</t>
  </si>
  <si>
    <t>B00Z3X2HP0</t>
  </si>
  <si>
    <t>ASMC Industrial</t>
  </si>
  <si>
    <t>0000-111014</t>
  </si>
  <si>
    <t>M3 0.5 x 25mm Hex Drive</t>
  </si>
  <si>
    <t>M3-0.5x25mm</t>
  </si>
  <si>
    <t>B07BS4XQWW</t>
  </si>
  <si>
    <t>‎Fullerdongluo</t>
  </si>
  <si>
    <t>Flat Head Assortment Fasteners</t>
  </si>
  <si>
    <t>Kit with Hex Socket Screw variants, alloy steel</t>
  </si>
  <si>
    <t>B08JKCXP9X</t>
  </si>
  <si>
    <t>iExcell</t>
  </si>
  <si>
    <t>M30640KN900-10.9</t>
  </si>
  <si>
    <t>Ball Bearing 5x16x5mm ---- pack of 5</t>
  </si>
  <si>
    <t>5mmx16mmx5mm</t>
  </si>
  <si>
    <t>B07TNNX9YX</t>
  </si>
  <si>
    <t>625 2RS</t>
  </si>
  <si>
    <t>Ball Bearing 35x47x7mm</t>
  </si>
  <si>
    <t>35x47x7mm</t>
  </si>
  <si>
    <t>B07RSBMJFT</t>
  </si>
  <si>
    <t>6807 2RS</t>
  </si>
  <si>
    <t>FKG Ball Bearing 10x30x9mm (5 bar joints)</t>
  </si>
  <si>
    <t>FKG 6200-2RS 10x30x9mm Deep Groove Ball Bearing Double Rubber Seal Bearings Pre-Lubricated 10 Pcs</t>
  </si>
  <si>
    <t>B08B7XXTG2</t>
  </si>
  <si>
    <t>FKG</t>
  </si>
  <si>
    <t>6200 2RS</t>
  </si>
  <si>
    <t>TOTAL PRICE</t>
  </si>
  <si>
    <t>totals</t>
  </si>
  <si>
    <t>budegt:</t>
  </si>
  <si>
    <t>budget left:</t>
  </si>
  <si>
    <t>electronics</t>
  </si>
  <si>
    <t>fasteners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</si>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</sst>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6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sz val="11"/>
      <color rgb="FF0F111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0000"/>
      <name val="Calibri"/>
    </font>
    <font>
      <sz val="11"/>
      <color rgb="FF0F1111"/>
      <name val="Calibri"/>
    </font>
    <font>
      <sz val="11"/>
      <color rgb="FF333333"/>
      <name val="Calibri"/>
    </font>
    <font>
      <sz val="11"/>
      <color theme="1"/>
      <name val="Calibri"/>
    </font>
    <font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rgb="FFC6E0B4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A9D08E"/>
        <bgColor indexed="64"/>
      </patternFill>
    </fill>
  </fills>
  <borders count="35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medium">
        <color indexed="64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4">
    <xf numFmtId="0" fontId="0" fillId="0" borderId="0" xfId="0"/>
    <xf numFmtId="0" fontId="2" fillId="0" borderId="8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164" fontId="8" fillId="0" borderId="1" xfId="0" applyNumberFormat="1" applyFont="1" applyBorder="1" applyAlignment="1">
      <alignment vertical="top" wrapText="1"/>
    </xf>
    <xf numFmtId="164" fontId="7" fillId="0" borderId="14" xfId="0" applyNumberFormat="1" applyFont="1" applyBorder="1" applyAlignment="1">
      <alignment vertical="top" wrapText="1"/>
    </xf>
    <xf numFmtId="0" fontId="1" fillId="0" borderId="0" xfId="1"/>
    <xf numFmtId="164" fontId="0" fillId="0" borderId="0" xfId="0" applyNumberFormat="1"/>
    <xf numFmtId="8" fontId="0" fillId="0" borderId="0" xfId="0" applyNumberFormat="1"/>
    <xf numFmtId="6" fontId="0" fillId="0" borderId="0" xfId="0" applyNumberFormat="1"/>
    <xf numFmtId="0" fontId="13" fillId="0" borderId="0" xfId="0" applyFont="1"/>
    <xf numFmtId="0" fontId="8" fillId="0" borderId="15" xfId="0" applyFont="1" applyBorder="1"/>
    <xf numFmtId="44" fontId="8" fillId="0" borderId="15" xfId="0" applyNumberFormat="1" applyFont="1" applyBorder="1"/>
    <xf numFmtId="0" fontId="3" fillId="6" borderId="6" xfId="0" applyFont="1" applyFill="1" applyBorder="1" applyAlignment="1">
      <alignment horizontal="left" vertical="top" wrapText="1"/>
    </xf>
    <xf numFmtId="0" fontId="3" fillId="6" borderId="2" xfId="0" applyFont="1" applyFill="1" applyBorder="1" applyAlignment="1">
      <alignment horizontal="left" vertical="top" wrapText="1"/>
    </xf>
    <xf numFmtId="0" fontId="5" fillId="6" borderId="2" xfId="0" applyFont="1" applyFill="1" applyBorder="1" applyAlignment="1">
      <alignment horizontal="left" vertical="top"/>
    </xf>
    <xf numFmtId="0" fontId="3" fillId="6" borderId="2" xfId="0" applyFont="1" applyFill="1" applyBorder="1" applyAlignment="1">
      <alignment horizontal="center" vertical="top" wrapText="1"/>
    </xf>
    <xf numFmtId="0" fontId="3" fillId="6" borderId="2" xfId="0" applyFont="1" applyFill="1" applyBorder="1" applyAlignment="1">
      <alignment vertical="top" wrapText="1"/>
    </xf>
    <xf numFmtId="164" fontId="3" fillId="6" borderId="2" xfId="0" applyNumberFormat="1" applyFont="1" applyFill="1" applyBorder="1" applyAlignment="1">
      <alignment vertical="top" wrapText="1"/>
    </xf>
    <xf numFmtId="164" fontId="4" fillId="6" borderId="7" xfId="1" applyNumberFormat="1" applyFont="1" applyFill="1" applyBorder="1" applyAlignment="1">
      <alignment vertical="top"/>
    </xf>
    <xf numFmtId="0" fontId="5" fillId="6" borderId="2" xfId="0" applyFont="1" applyFill="1" applyBorder="1" applyAlignment="1">
      <alignment horizontal="left" vertical="top" wrapText="1"/>
    </xf>
    <xf numFmtId="0" fontId="6" fillId="6" borderId="2" xfId="0" applyFont="1" applyFill="1" applyBorder="1" applyAlignment="1">
      <alignment horizontal="left" vertical="top"/>
    </xf>
    <xf numFmtId="0" fontId="3" fillId="6" borderId="11" xfId="0" applyFont="1" applyFill="1" applyBorder="1" applyAlignment="1">
      <alignment horizontal="left" vertical="top" wrapText="1"/>
    </xf>
    <xf numFmtId="0" fontId="6" fillId="6" borderId="12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left" vertical="top" wrapText="1"/>
    </xf>
    <xf numFmtId="0" fontId="9" fillId="6" borderId="15" xfId="0" applyFont="1" applyFill="1" applyBorder="1"/>
    <xf numFmtId="0" fontId="6" fillId="6" borderId="17" xfId="0" applyFont="1" applyFill="1" applyBorder="1" applyAlignment="1">
      <alignment horizontal="left" vertical="top"/>
    </xf>
    <xf numFmtId="0" fontId="3" fillId="6" borderId="16" xfId="0" applyFont="1" applyFill="1" applyBorder="1" applyAlignment="1">
      <alignment horizontal="left" vertical="top" wrapText="1"/>
    </xf>
    <xf numFmtId="0" fontId="10" fillId="6" borderId="15" xfId="0" applyFont="1" applyFill="1" applyBorder="1"/>
    <xf numFmtId="0" fontId="3" fillId="6" borderId="15" xfId="0" applyFont="1" applyFill="1" applyBorder="1" applyAlignment="1">
      <alignment horizontal="left" vertical="top" wrapText="1"/>
    </xf>
    <xf numFmtId="0" fontId="11" fillId="6" borderId="15" xfId="0" applyFont="1" applyFill="1" applyBorder="1"/>
    <xf numFmtId="0" fontId="3" fillId="6" borderId="17" xfId="0" applyFont="1" applyFill="1" applyBorder="1" applyAlignment="1">
      <alignment horizontal="center" vertical="top" wrapText="1"/>
    </xf>
    <xf numFmtId="0" fontId="0" fillId="6" borderId="15" xfId="0" applyFill="1" applyBorder="1"/>
    <xf numFmtId="0" fontId="11" fillId="6" borderId="15" xfId="0" applyFont="1" applyFill="1" applyBorder="1" applyAlignment="1">
      <alignment wrapText="1"/>
    </xf>
    <xf numFmtId="0" fontId="0" fillId="6" borderId="15" xfId="0" applyFill="1" applyBorder="1" applyAlignment="1">
      <alignment vertical="top"/>
    </xf>
    <xf numFmtId="0" fontId="6" fillId="6" borderId="17" xfId="0" applyFont="1" applyFill="1" applyBorder="1" applyAlignment="1">
      <alignment horizontal="left" vertical="top" wrapText="1"/>
    </xf>
    <xf numFmtId="0" fontId="10" fillId="6" borderId="15" xfId="0" applyFont="1" applyFill="1" applyBorder="1" applyAlignment="1">
      <alignment vertical="top"/>
    </xf>
    <xf numFmtId="0" fontId="12" fillId="6" borderId="15" xfId="0" applyFont="1" applyFill="1" applyBorder="1" applyAlignment="1">
      <alignment vertical="top"/>
    </xf>
    <xf numFmtId="0" fontId="3" fillId="6" borderId="19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 wrapText="1"/>
    </xf>
    <xf numFmtId="0" fontId="3" fillId="6" borderId="18" xfId="0" applyFont="1" applyFill="1" applyBorder="1" applyAlignment="1">
      <alignment horizontal="left" vertical="top" wrapText="1"/>
    </xf>
    <xf numFmtId="0" fontId="6" fillId="6" borderId="18" xfId="0" applyFont="1" applyFill="1" applyBorder="1" applyAlignment="1">
      <alignment horizontal="left" vertical="top"/>
    </xf>
    <xf numFmtId="0" fontId="3" fillId="6" borderId="12" xfId="0" applyFont="1" applyFill="1" applyBorder="1" applyAlignment="1">
      <alignment horizontal="center" vertical="top" wrapText="1"/>
    </xf>
    <xf numFmtId="0" fontId="3" fillId="6" borderId="12" xfId="0" applyFont="1" applyFill="1" applyBorder="1" applyAlignment="1">
      <alignment vertical="top" wrapText="1"/>
    </xf>
    <xf numFmtId="164" fontId="3" fillId="6" borderId="12" xfId="0" applyNumberFormat="1" applyFont="1" applyFill="1" applyBorder="1" applyAlignment="1">
      <alignment vertical="top" wrapText="1"/>
    </xf>
    <xf numFmtId="164" fontId="4" fillId="6" borderId="13" xfId="1" applyNumberFormat="1" applyFont="1" applyFill="1" applyBorder="1" applyAlignment="1">
      <alignment vertical="top"/>
    </xf>
    <xf numFmtId="0" fontId="0" fillId="5" borderId="20" xfId="0" applyFill="1" applyBorder="1"/>
    <xf numFmtId="0" fontId="0" fillId="4" borderId="21" xfId="0" applyFill="1" applyBorder="1"/>
    <xf numFmtId="0" fontId="0" fillId="2" borderId="20" xfId="0" applyFill="1" applyBorder="1"/>
    <xf numFmtId="0" fontId="0" fillId="3" borderId="22" xfId="0" applyFill="1" applyBorder="1"/>
    <xf numFmtId="0" fontId="14" fillId="0" borderId="20" xfId="0" applyFont="1" applyBorder="1" applyAlignment="1">
      <alignment horizontal="center"/>
    </xf>
    <xf numFmtId="0" fontId="3" fillId="6" borderId="3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left" vertical="top" wrapText="1"/>
    </xf>
    <xf numFmtId="0" fontId="3" fillId="6" borderId="4" xfId="0" applyFont="1" applyFill="1" applyBorder="1" applyAlignment="1">
      <alignment horizontal="center" vertical="top" wrapText="1"/>
    </xf>
    <xf numFmtId="0" fontId="3" fillId="6" borderId="4" xfId="0" applyFont="1" applyFill="1" applyBorder="1" applyAlignment="1">
      <alignment vertical="top" wrapText="1"/>
    </xf>
    <xf numFmtId="164" fontId="3" fillId="6" borderId="4" xfId="0" applyNumberFormat="1" applyFont="1" applyFill="1" applyBorder="1" applyAlignment="1">
      <alignment vertical="top" wrapText="1"/>
    </xf>
    <xf numFmtId="164" fontId="4" fillId="6" borderId="5" xfId="1" applyNumberFormat="1" applyFont="1" applyFill="1" applyBorder="1" applyAlignment="1">
      <alignment vertical="top"/>
    </xf>
    <xf numFmtId="0" fontId="3" fillId="5" borderId="15" xfId="0" applyFont="1" applyFill="1" applyBorder="1" applyAlignment="1">
      <alignment horizontal="left" vertical="top" wrapText="1"/>
    </xf>
    <xf numFmtId="0" fontId="3" fillId="5" borderId="15" xfId="0" applyFont="1" applyFill="1" applyBorder="1" applyAlignment="1">
      <alignment horizontal="left" vertical="top"/>
    </xf>
    <xf numFmtId="0" fontId="3" fillId="5" borderId="15" xfId="0" applyFont="1" applyFill="1" applyBorder="1" applyAlignment="1">
      <alignment horizontal="center" vertical="top" wrapText="1"/>
    </xf>
    <xf numFmtId="0" fontId="3" fillId="5" borderId="15" xfId="0" applyFont="1" applyFill="1" applyBorder="1" applyAlignment="1">
      <alignment vertical="top" wrapText="1"/>
    </xf>
    <xf numFmtId="164" fontId="3" fillId="5" borderId="15" xfId="0" applyNumberFormat="1" applyFont="1" applyFill="1" applyBorder="1" applyAlignment="1">
      <alignment vertical="top" wrapText="1"/>
    </xf>
    <xf numFmtId="0" fontId="3" fillId="5" borderId="23" xfId="0" applyFont="1" applyFill="1" applyBorder="1" applyAlignment="1">
      <alignment horizontal="left" vertical="top" wrapText="1"/>
    </xf>
    <xf numFmtId="0" fontId="3" fillId="5" borderId="24" xfId="0" applyFont="1" applyFill="1" applyBorder="1" applyAlignment="1">
      <alignment horizontal="left" vertical="top" wrapText="1"/>
    </xf>
    <xf numFmtId="0" fontId="3" fillId="5" borderId="24" xfId="0" applyFont="1" applyFill="1" applyBorder="1" applyAlignment="1">
      <alignment horizontal="left" vertical="top"/>
    </xf>
    <xf numFmtId="0" fontId="3" fillId="5" borderId="24" xfId="0" applyFont="1" applyFill="1" applyBorder="1" applyAlignment="1">
      <alignment horizontal="center" vertical="top" wrapText="1"/>
    </xf>
    <xf numFmtId="0" fontId="3" fillId="5" borderId="24" xfId="0" applyFont="1" applyFill="1" applyBorder="1" applyAlignment="1">
      <alignment vertical="top" wrapText="1"/>
    </xf>
    <xf numFmtId="164" fontId="3" fillId="5" borderId="24" xfId="0" applyNumberFormat="1" applyFont="1" applyFill="1" applyBorder="1" applyAlignment="1">
      <alignment vertical="top" wrapText="1"/>
    </xf>
    <xf numFmtId="164" fontId="15" fillId="5" borderId="25" xfId="1" applyNumberFormat="1" applyFont="1" applyFill="1" applyBorder="1" applyAlignment="1">
      <alignment vertical="top"/>
    </xf>
    <xf numFmtId="0" fontId="3" fillId="5" borderId="26" xfId="0" applyFont="1" applyFill="1" applyBorder="1" applyAlignment="1">
      <alignment horizontal="left" vertical="top" wrapText="1"/>
    </xf>
    <xf numFmtId="164" fontId="15" fillId="5" borderId="27" xfId="1" applyNumberFormat="1" applyFont="1" applyFill="1" applyBorder="1" applyAlignment="1">
      <alignment vertical="top"/>
    </xf>
    <xf numFmtId="0" fontId="3" fillId="5" borderId="28" xfId="0" applyFont="1" applyFill="1" applyBorder="1" applyAlignment="1">
      <alignment vertical="top"/>
    </xf>
    <xf numFmtId="0" fontId="3" fillId="5" borderId="29" xfId="0" applyFont="1" applyFill="1" applyBorder="1" applyAlignment="1">
      <alignment vertical="top" wrapText="1"/>
    </xf>
    <xf numFmtId="0" fontId="3" fillId="5" borderId="29" xfId="0" applyFont="1" applyFill="1" applyBorder="1" applyAlignment="1">
      <alignment vertical="top"/>
    </xf>
    <xf numFmtId="0" fontId="3" fillId="5" borderId="29" xfId="0" applyFont="1" applyFill="1" applyBorder="1" applyAlignment="1">
      <alignment horizontal="center" vertical="top"/>
    </xf>
    <xf numFmtId="164" fontId="15" fillId="5" borderId="30" xfId="1" applyNumberFormat="1" applyFont="1" applyFill="1" applyBorder="1" applyAlignment="1">
      <alignment vertical="top"/>
    </xf>
    <xf numFmtId="0" fontId="3" fillId="6" borderId="28" xfId="0" applyFont="1" applyFill="1" applyBorder="1" applyAlignment="1">
      <alignment vertical="top"/>
    </xf>
    <xf numFmtId="0" fontId="3" fillId="6" borderId="29" xfId="0" applyFont="1" applyFill="1" applyBorder="1" applyAlignment="1">
      <alignment vertical="top" wrapText="1"/>
    </xf>
    <xf numFmtId="0" fontId="3" fillId="6" borderId="29" xfId="0" applyFont="1" applyFill="1" applyBorder="1" applyAlignment="1">
      <alignment vertical="top"/>
    </xf>
    <xf numFmtId="0" fontId="3" fillId="6" borderId="29" xfId="0" applyFont="1" applyFill="1" applyBorder="1" applyAlignment="1">
      <alignment horizontal="center" vertical="top"/>
    </xf>
    <xf numFmtId="164" fontId="15" fillId="6" borderId="30" xfId="1" applyNumberFormat="1" applyFont="1" applyFill="1" applyBorder="1" applyAlignment="1">
      <alignment vertical="top"/>
    </xf>
    <xf numFmtId="0" fontId="3" fillId="6" borderId="31" xfId="0" applyFont="1" applyFill="1" applyBorder="1" applyAlignment="1">
      <alignment horizontal="left" vertical="top" wrapText="1"/>
    </xf>
    <xf numFmtId="0" fontId="6" fillId="6" borderId="32" xfId="0" applyFont="1" applyFill="1" applyBorder="1" applyAlignment="1">
      <alignment horizontal="left" vertical="top" wrapText="1"/>
    </xf>
    <xf numFmtId="0" fontId="3" fillId="6" borderId="32" xfId="0" applyFont="1" applyFill="1" applyBorder="1" applyAlignment="1">
      <alignment horizontal="left" vertical="top" wrapText="1"/>
    </xf>
    <xf numFmtId="0" fontId="6" fillId="6" borderId="32" xfId="0" applyFont="1" applyFill="1" applyBorder="1" applyAlignment="1">
      <alignment horizontal="left" vertical="top"/>
    </xf>
    <xf numFmtId="0" fontId="3" fillId="6" borderId="32" xfId="0" applyFont="1" applyFill="1" applyBorder="1" applyAlignment="1">
      <alignment horizontal="center" vertical="top" wrapText="1"/>
    </xf>
    <xf numFmtId="0" fontId="3" fillId="6" borderId="32" xfId="0" applyFont="1" applyFill="1" applyBorder="1" applyAlignment="1">
      <alignment vertical="top" wrapText="1"/>
    </xf>
    <xf numFmtId="164" fontId="3" fillId="6" borderId="32" xfId="0" applyNumberFormat="1" applyFont="1" applyFill="1" applyBorder="1" applyAlignment="1">
      <alignment vertical="top" wrapText="1"/>
    </xf>
    <xf numFmtId="164" fontId="4" fillId="6" borderId="33" xfId="1" applyNumberFormat="1" applyFont="1" applyFill="1" applyBorder="1" applyAlignment="1">
      <alignment vertical="top"/>
    </xf>
    <xf numFmtId="0" fontId="0" fillId="0" borderId="15" xfId="0" applyBorder="1"/>
    <xf numFmtId="0" fontId="0" fillId="0" borderId="34" xfId="0" applyBorder="1"/>
    <xf numFmtId="0" fontId="0" fillId="0" borderId="1" xfId="0" applyBorder="1"/>
    <xf numFmtId="164" fontId="0" fillId="0" borderId="15" xfId="0" applyNumberFormat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Y34"/>
  <sheetViews>
    <sheetView tabSelected="1" topLeftCell="A14" zoomScale="70" zoomScaleNormal="70" workbookViewId="0">
      <selection activeCell="F35" sqref="F35"/>
    </sheetView>
  </sheetViews>
  <sheetFormatPr defaultRowHeight="15" customHeight="1"/>
  <cols>
    <col min="2" max="2" width="42.28515625" bestFit="1" customWidth="1"/>
    <col min="3" max="3" width="24.42578125" bestFit="1" customWidth="1"/>
    <col min="4" max="4" width="9.28515625" bestFit="1" customWidth="1"/>
    <col min="5" max="5" width="14.7109375" customWidth="1"/>
    <col min="6" max="6" width="22.85546875" customWidth="1"/>
    <col min="7" max="7" width="19.7109375" bestFit="1" customWidth="1"/>
    <col min="8" max="8" width="4.5703125" bestFit="1" customWidth="1"/>
    <col min="9" max="9" width="13.5703125" bestFit="1" customWidth="1"/>
    <col min="10" max="10" width="16.5703125" bestFit="1" customWidth="1"/>
    <col min="11" max="11" width="15" customWidth="1"/>
    <col min="12" max="12" width="14.7109375" customWidth="1"/>
    <col min="13" max="13" width="11.28515625" customWidth="1"/>
    <col min="15" max="15" width="14.28515625" bestFit="1" customWidth="1"/>
    <col min="16" max="16" width="19.28515625" bestFit="1" customWidth="1"/>
    <col min="17" max="17" width="9.42578125" bestFit="1" customWidth="1"/>
    <col min="18" max="18" width="17.140625" bestFit="1" customWidth="1"/>
    <col min="19" max="19" width="11.85546875" bestFit="1" customWidth="1"/>
  </cols>
  <sheetData>
    <row r="1" spans="2:25" ht="23.25" customHeight="1">
      <c r="B1" s="51" t="s">
        <v>0</v>
      </c>
    </row>
    <row r="2" spans="2:25" ht="15" customHeight="1">
      <c r="B2" s="47" t="s">
        <v>1</v>
      </c>
    </row>
    <row r="3" spans="2:25" ht="15" customHeight="1">
      <c r="B3" s="49" t="s">
        <v>2</v>
      </c>
    </row>
    <row r="4" spans="2:25" ht="15" customHeight="1">
      <c r="B4" s="48" t="s">
        <v>3</v>
      </c>
    </row>
    <row r="5" spans="2:25" ht="15" customHeight="1">
      <c r="B5" s="50" t="s">
        <v>4</v>
      </c>
    </row>
    <row r="6" spans="2:25"/>
    <row r="7" spans="2:25" ht="36" customHeight="1">
      <c r="B7" s="1" t="s">
        <v>5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10</v>
      </c>
      <c r="H7" s="2" t="s">
        <v>11</v>
      </c>
      <c r="I7" s="2" t="s">
        <v>12</v>
      </c>
      <c r="J7" s="2" t="s">
        <v>13</v>
      </c>
      <c r="K7" s="3" t="s">
        <v>14</v>
      </c>
      <c r="L7" s="4" t="s">
        <v>15</v>
      </c>
    </row>
    <row r="8" spans="2:25">
      <c r="B8" s="52" t="s">
        <v>16</v>
      </c>
      <c r="C8" s="53"/>
      <c r="D8" s="53" t="s">
        <v>17</v>
      </c>
      <c r="E8" s="53" t="s">
        <v>18</v>
      </c>
      <c r="F8" s="53" t="s">
        <v>19</v>
      </c>
      <c r="G8" s="53" t="s">
        <v>20</v>
      </c>
      <c r="H8" s="54">
        <v>1</v>
      </c>
      <c r="I8" s="55"/>
      <c r="J8" s="55"/>
      <c r="K8" s="56">
        <v>33.99</v>
      </c>
      <c r="L8" s="57">
        <f>K8*H8</f>
        <v>33.99</v>
      </c>
      <c r="M8" t="s">
        <v>21</v>
      </c>
      <c r="N8" s="8">
        <f>L14+L15+L19+L20+L21+L23+L24+L25+L26</f>
        <v>221.77</v>
      </c>
      <c r="O8" s="8">
        <f>N8/N11</f>
        <v>0.4666877104377104</v>
      </c>
      <c r="P8" s="9"/>
      <c r="Q8" s="8"/>
      <c r="R8" s="9"/>
      <c r="S8" s="8"/>
      <c r="T8" s="10"/>
    </row>
    <row r="9" spans="2:25">
      <c r="B9" s="14" t="s">
        <v>22</v>
      </c>
      <c r="C9" s="15"/>
      <c r="D9" s="53" t="s">
        <v>17</v>
      </c>
      <c r="E9" s="15" t="s">
        <v>23</v>
      </c>
      <c r="F9" s="15" t="s">
        <v>24</v>
      </c>
      <c r="G9" s="15" t="s">
        <v>25</v>
      </c>
      <c r="H9" s="17">
        <v>1</v>
      </c>
      <c r="I9" s="18"/>
      <c r="J9" s="18"/>
      <c r="K9" s="19">
        <v>34.950000000000003</v>
      </c>
      <c r="L9" s="20">
        <f t="shared" ref="L9:L21" si="0">K9*H9</f>
        <v>34.950000000000003</v>
      </c>
      <c r="M9" t="s">
        <v>26</v>
      </c>
      <c r="N9" s="8">
        <f>L8+L9+L10+L11+L12+L13</f>
        <v>188.69000000000003</v>
      </c>
      <c r="O9">
        <f>N9/N11</f>
        <v>0.39707491582491583</v>
      </c>
    </row>
    <row r="10" spans="2:25" ht="61.5" customHeight="1">
      <c r="B10" s="14" t="s">
        <v>27</v>
      </c>
      <c r="C10" s="15" t="s">
        <v>28</v>
      </c>
      <c r="D10" s="15" t="s">
        <v>29</v>
      </c>
      <c r="E10" s="16" t="s">
        <v>30</v>
      </c>
      <c r="F10" s="15" t="s">
        <v>31</v>
      </c>
      <c r="G10" s="15" t="s">
        <v>32</v>
      </c>
      <c r="H10" s="17">
        <v>1</v>
      </c>
      <c r="I10" s="18"/>
      <c r="J10" s="18"/>
      <c r="K10" s="19">
        <v>59.99</v>
      </c>
      <c r="L10" s="20">
        <f t="shared" si="0"/>
        <v>59.99</v>
      </c>
      <c r="M10" t="s">
        <v>33</v>
      </c>
      <c r="N10" s="8">
        <f>L18+L16+L17</f>
        <v>64.739999999999995</v>
      </c>
      <c r="O10">
        <f>N10/N11</f>
        <v>0.13623737373737371</v>
      </c>
    </row>
    <row r="11" spans="2:25" ht="61.5" customHeight="1">
      <c r="B11" s="14" t="s">
        <v>34</v>
      </c>
      <c r="C11" s="15" t="s">
        <v>35</v>
      </c>
      <c r="D11" s="15" t="s">
        <v>29</v>
      </c>
      <c r="E11" s="21" t="s">
        <v>36</v>
      </c>
      <c r="F11" s="15" t="s">
        <v>31</v>
      </c>
      <c r="G11" s="15" t="s">
        <v>32</v>
      </c>
      <c r="H11" s="17">
        <v>1</v>
      </c>
      <c r="I11" s="18"/>
      <c r="J11" s="18"/>
      <c r="K11" s="19">
        <v>25.99</v>
      </c>
      <c r="L11" s="20">
        <f t="shared" si="0"/>
        <v>25.99</v>
      </c>
      <c r="M11" t="s">
        <v>37</v>
      </c>
      <c r="N11" s="8">
        <f>N8+N9+N10</f>
        <v>475.20000000000005</v>
      </c>
      <c r="Y11" s="11"/>
    </row>
    <row r="12" spans="2:25" ht="74.25" customHeight="1">
      <c r="B12" s="14" t="s">
        <v>38</v>
      </c>
      <c r="C12" s="15" t="s">
        <v>39</v>
      </c>
      <c r="D12" s="15" t="s">
        <v>29</v>
      </c>
      <c r="E12" s="21" t="s">
        <v>40</v>
      </c>
      <c r="F12" s="15" t="s">
        <v>41</v>
      </c>
      <c r="G12" s="15" t="s">
        <v>40</v>
      </c>
      <c r="H12" s="17">
        <v>2</v>
      </c>
      <c r="I12" s="18"/>
      <c r="J12" s="18"/>
      <c r="K12" s="19">
        <v>9.39</v>
      </c>
      <c r="L12" s="20">
        <f t="shared" si="0"/>
        <v>18.78</v>
      </c>
    </row>
    <row r="13" spans="2:25" ht="104.25" customHeight="1">
      <c r="B13" s="14" t="s">
        <v>42</v>
      </c>
      <c r="C13" s="15" t="s">
        <v>43</v>
      </c>
      <c r="D13" s="15" t="s">
        <v>29</v>
      </c>
      <c r="E13" s="21" t="s">
        <v>44</v>
      </c>
      <c r="F13" s="15" t="s">
        <v>45</v>
      </c>
      <c r="G13" s="15"/>
      <c r="H13" s="17">
        <v>1</v>
      </c>
      <c r="I13" s="18"/>
      <c r="J13" s="18"/>
      <c r="K13" s="19">
        <v>14.99</v>
      </c>
      <c r="L13" s="20">
        <f>K13*H13</f>
        <v>14.99</v>
      </c>
    </row>
    <row r="14" spans="2:25" ht="30.75">
      <c r="B14" s="14" t="s">
        <v>46</v>
      </c>
      <c r="C14" s="15" t="s">
        <v>47</v>
      </c>
      <c r="D14" s="15" t="s">
        <v>29</v>
      </c>
      <c r="E14" s="22" t="s">
        <v>48</v>
      </c>
      <c r="F14" s="15" t="s">
        <v>49</v>
      </c>
      <c r="G14" s="15" t="s">
        <v>50</v>
      </c>
      <c r="H14" s="17">
        <v>4</v>
      </c>
      <c r="I14" s="18"/>
      <c r="J14" s="18"/>
      <c r="K14" s="19">
        <v>14.99</v>
      </c>
      <c r="L14" s="20">
        <f t="shared" si="0"/>
        <v>59.96</v>
      </c>
    </row>
    <row r="15" spans="2:25">
      <c r="B15" s="23" t="s">
        <v>51</v>
      </c>
      <c r="C15" s="22" t="s">
        <v>52</v>
      </c>
      <c r="D15" s="15" t="s">
        <v>29</v>
      </c>
      <c r="E15" s="24" t="s">
        <v>53</v>
      </c>
      <c r="F15" s="25" t="s">
        <v>49</v>
      </c>
      <c r="G15" s="25" t="s">
        <v>54</v>
      </c>
      <c r="H15" s="17">
        <v>2</v>
      </c>
      <c r="I15" s="18"/>
      <c r="J15" s="18"/>
      <c r="K15" s="19">
        <v>8.99</v>
      </c>
      <c r="L15" s="20">
        <f t="shared" si="0"/>
        <v>17.98</v>
      </c>
    </row>
    <row r="16" spans="2:25">
      <c r="B16" s="26" t="s">
        <v>55</v>
      </c>
      <c r="C16" s="27" t="s">
        <v>56</v>
      </c>
      <c r="D16" s="28" t="s">
        <v>29</v>
      </c>
      <c r="E16" s="29" t="s">
        <v>57</v>
      </c>
      <c r="F16" s="30" t="s">
        <v>58</v>
      </c>
      <c r="G16" s="31" t="s">
        <v>59</v>
      </c>
      <c r="H16" s="32">
        <v>1</v>
      </c>
      <c r="I16" s="18"/>
      <c r="J16" s="18"/>
      <c r="K16" s="19">
        <v>29.76</v>
      </c>
      <c r="L16" s="20">
        <f t="shared" si="0"/>
        <v>29.76</v>
      </c>
      <c r="M16" s="7"/>
    </row>
    <row r="17" spans="2:13">
      <c r="B17" s="33" t="s">
        <v>60</v>
      </c>
      <c r="C17" s="27" t="s">
        <v>61</v>
      </c>
      <c r="D17" s="28" t="s">
        <v>29</v>
      </c>
      <c r="E17" s="34" t="s">
        <v>62</v>
      </c>
      <c r="F17" s="34" t="s">
        <v>63</v>
      </c>
      <c r="G17" s="30"/>
      <c r="H17" s="32">
        <v>1</v>
      </c>
      <c r="I17" s="18"/>
      <c r="J17" s="18"/>
      <c r="K17" s="19">
        <v>12.99</v>
      </c>
      <c r="L17" s="20">
        <f t="shared" si="0"/>
        <v>12.99</v>
      </c>
      <c r="M17" s="7"/>
    </row>
    <row r="18" spans="2:13" ht="30.75" customHeight="1">
      <c r="B18" s="35" t="s">
        <v>64</v>
      </c>
      <c r="C18" s="36" t="s">
        <v>65</v>
      </c>
      <c r="D18" s="28" t="s">
        <v>29</v>
      </c>
      <c r="E18" s="37" t="s">
        <v>66</v>
      </c>
      <c r="F18" s="38" t="s">
        <v>67</v>
      </c>
      <c r="G18" s="37" t="s">
        <v>68</v>
      </c>
      <c r="H18" s="32">
        <v>1</v>
      </c>
      <c r="I18" s="18"/>
      <c r="J18" s="18"/>
      <c r="K18" s="19">
        <v>21.99</v>
      </c>
      <c r="L18" s="20">
        <f t="shared" si="0"/>
        <v>21.99</v>
      </c>
      <c r="M18" s="7"/>
    </row>
    <row r="19" spans="2:13">
      <c r="B19" s="39" t="s">
        <v>69</v>
      </c>
      <c r="C19" s="24" t="s">
        <v>70</v>
      </c>
      <c r="D19" s="25" t="s">
        <v>29</v>
      </c>
      <c r="E19" s="40" t="s">
        <v>71</v>
      </c>
      <c r="F19" s="41" t="s">
        <v>49</v>
      </c>
      <c r="G19" s="42" t="s">
        <v>72</v>
      </c>
      <c r="H19" s="43">
        <v>2</v>
      </c>
      <c r="I19" s="44"/>
      <c r="J19" s="44"/>
      <c r="K19" s="45">
        <v>5.49</v>
      </c>
      <c r="L19" s="46">
        <f t="shared" si="0"/>
        <v>10.98</v>
      </c>
    </row>
    <row r="20" spans="2:13">
      <c r="B20" s="82" t="s">
        <v>73</v>
      </c>
      <c r="C20" s="83" t="s">
        <v>74</v>
      </c>
      <c r="D20" s="84" t="s">
        <v>29</v>
      </c>
      <c r="E20" s="85" t="s">
        <v>75</v>
      </c>
      <c r="F20" s="84" t="s">
        <v>49</v>
      </c>
      <c r="G20" s="85" t="s">
        <v>76</v>
      </c>
      <c r="H20" s="86">
        <v>2</v>
      </c>
      <c r="I20" s="87"/>
      <c r="J20" s="87"/>
      <c r="K20" s="88">
        <v>6.99</v>
      </c>
      <c r="L20" s="89">
        <f t="shared" si="0"/>
        <v>13.98</v>
      </c>
    </row>
    <row r="21" spans="2:13" ht="76.5">
      <c r="B21" s="77" t="s">
        <v>77</v>
      </c>
      <c r="C21" s="78" t="s">
        <v>78</v>
      </c>
      <c r="D21" s="79" t="s">
        <v>29</v>
      </c>
      <c r="E21" s="79" t="s">
        <v>79</v>
      </c>
      <c r="F21" s="79" t="s">
        <v>80</v>
      </c>
      <c r="G21" s="79" t="s">
        <v>81</v>
      </c>
      <c r="H21" s="80">
        <v>1</v>
      </c>
      <c r="I21" s="79"/>
      <c r="J21" s="79"/>
      <c r="K21" s="79">
        <v>11.98</v>
      </c>
      <c r="L21" s="81">
        <f t="shared" si="0"/>
        <v>11.98</v>
      </c>
    </row>
    <row r="23" spans="2:13" ht="30.75">
      <c r="B23" s="63" t="s">
        <v>46</v>
      </c>
      <c r="C23" s="64" t="s">
        <v>47</v>
      </c>
      <c r="D23" s="64" t="s">
        <v>29</v>
      </c>
      <c r="E23" s="65" t="s">
        <v>48</v>
      </c>
      <c r="F23" s="64" t="s">
        <v>49</v>
      </c>
      <c r="G23" s="64" t="s">
        <v>50</v>
      </c>
      <c r="H23" s="66">
        <v>4</v>
      </c>
      <c r="I23" s="67"/>
      <c r="J23" s="67"/>
      <c r="K23" s="68">
        <v>14.99</v>
      </c>
      <c r="L23" s="69">
        <f t="shared" ref="L23:L26" si="1">K23*H23</f>
        <v>59.96</v>
      </c>
    </row>
    <row r="24" spans="2:13">
      <c r="B24" s="70" t="s">
        <v>51</v>
      </c>
      <c r="C24" s="59" t="s">
        <v>52</v>
      </c>
      <c r="D24" s="58" t="s">
        <v>29</v>
      </c>
      <c r="E24" s="59" t="s">
        <v>53</v>
      </c>
      <c r="F24" s="58" t="s">
        <v>49</v>
      </c>
      <c r="G24" s="58" t="s">
        <v>54</v>
      </c>
      <c r="H24" s="60">
        <v>1</v>
      </c>
      <c r="I24" s="61"/>
      <c r="J24" s="61"/>
      <c r="K24" s="62">
        <v>8.99</v>
      </c>
      <c r="L24" s="71">
        <f t="shared" si="1"/>
        <v>8.99</v>
      </c>
    </row>
    <row r="25" spans="2:13">
      <c r="B25" s="70" t="s">
        <v>73</v>
      </c>
      <c r="C25" s="58" t="s">
        <v>74</v>
      </c>
      <c r="D25" s="58" t="s">
        <v>29</v>
      </c>
      <c r="E25" s="59" t="s">
        <v>75</v>
      </c>
      <c r="F25" s="58" t="s">
        <v>49</v>
      </c>
      <c r="G25" s="59" t="s">
        <v>76</v>
      </c>
      <c r="H25" s="60">
        <v>2</v>
      </c>
      <c r="I25" s="61"/>
      <c r="J25" s="61"/>
      <c r="K25" s="62">
        <v>6.99</v>
      </c>
      <c r="L25" s="71">
        <f t="shared" si="1"/>
        <v>13.98</v>
      </c>
    </row>
    <row r="26" spans="2:13" ht="76.5">
      <c r="B26" s="72" t="s">
        <v>77</v>
      </c>
      <c r="C26" s="73" t="s">
        <v>78</v>
      </c>
      <c r="D26" s="74" t="s">
        <v>29</v>
      </c>
      <c r="E26" s="74" t="s">
        <v>79</v>
      </c>
      <c r="F26" s="74" t="s">
        <v>80</v>
      </c>
      <c r="G26" s="74" t="s">
        <v>81</v>
      </c>
      <c r="H26" s="75">
        <v>2</v>
      </c>
      <c r="I26" s="74"/>
      <c r="J26" s="74"/>
      <c r="K26" s="74">
        <v>11.98</v>
      </c>
      <c r="L26" s="76">
        <f t="shared" si="1"/>
        <v>23.96</v>
      </c>
    </row>
    <row r="28" spans="2:13" ht="15" customHeight="1">
      <c r="K28" s="6" t="s">
        <v>82</v>
      </c>
      <c r="L28" s="5">
        <f>SUM(L8:L26)</f>
        <v>475.2000000000001</v>
      </c>
    </row>
    <row r="30" spans="2:13" ht="15" customHeight="1">
      <c r="C30" s="91" t="s">
        <v>83</v>
      </c>
      <c r="K30" s="12" t="s">
        <v>84</v>
      </c>
      <c r="L30" s="13">
        <v>454</v>
      </c>
    </row>
    <row r="31" spans="2:13" ht="15" customHeight="1">
      <c r="B31" s="92" t="s">
        <v>21</v>
      </c>
      <c r="C31" s="93">
        <f>SUM(L26,L25,L24,L23,L21,L19:L20,L14:L15)</f>
        <v>221.76999999999998</v>
      </c>
      <c r="K31" s="12" t="s">
        <v>85</v>
      </c>
      <c r="L31" s="13">
        <f>L30-L28</f>
        <v>-21.200000000000102</v>
      </c>
    </row>
    <row r="32" spans="2:13" ht="15" customHeight="1">
      <c r="B32" s="90" t="s">
        <v>86</v>
      </c>
      <c r="C32" s="93">
        <f>SUM(L8:L13)</f>
        <v>188.69000000000003</v>
      </c>
    </row>
    <row r="33" spans="2:3" ht="15" customHeight="1">
      <c r="B33" s="90" t="s">
        <v>87</v>
      </c>
      <c r="C33" s="93">
        <f>SUM(L16:L18)</f>
        <v>64.739999999999995</v>
      </c>
    </row>
    <row r="34" spans="2:3" ht="15" customHeight="1">
      <c r="B34" t="s">
        <v>88</v>
      </c>
      <c r="C34" s="8">
        <f>SUM(C31:C33)</f>
        <v>475.20000000000005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1670F62419B4BB208C16432503946" ma:contentTypeVersion="13" ma:contentTypeDescription="Create a new document." ma:contentTypeScope="" ma:versionID="062adaffbd492b45907e0fb3db9c260e">
  <xsd:schema xmlns:xsd="http://www.w3.org/2001/XMLSchema" xmlns:xs="http://www.w3.org/2001/XMLSchema" xmlns:p="http://schemas.microsoft.com/office/2006/metadata/properties" xmlns:ns2="f5de9963-8cca-4f24-85db-e8932af464f4" xmlns:ns3="6a8dffaa-add2-4c98-9896-2dd33cbe2fce" targetNamespace="http://schemas.microsoft.com/office/2006/metadata/properties" ma:root="true" ma:fieldsID="4d203c5d8fa7d0cfa741020d8d112647" ns2:_="" ns3:_="">
    <xsd:import namespace="f5de9963-8cca-4f24-85db-e8932af464f4"/>
    <xsd:import namespace="6a8dffaa-add2-4c98-9896-2dd33cbe2f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de9963-8cca-4f24-85db-e8932af464f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43b83bf-5a34-45d0-bf74-ccf9241540c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8dffaa-add2-4c98-9896-2dd33cbe2fc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cf6202fc-5d6f-4c90-861f-0b1c48f1527d}" ma:internalName="TaxCatchAll" ma:showField="CatchAllData" ma:web="6a8dffaa-add2-4c98-9896-2dd33cbe2f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a8dffaa-add2-4c98-9896-2dd33cbe2fce" xsi:nil="true"/>
    <lcf76f155ced4ddcb4097134ff3c332f xmlns="f5de9963-8cca-4f24-85db-e8932af464f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7DEFFAD-8683-4AC3-B3A8-853C72A274F4}"/>
</file>

<file path=customXml/itemProps2.xml><?xml version="1.0" encoding="utf-8"?>
<ds:datastoreItem xmlns:ds="http://schemas.openxmlformats.org/officeDocument/2006/customXml" ds:itemID="{F5C0165D-75BD-420D-8759-2167CB1B6D7C}"/>
</file>

<file path=customXml/itemProps3.xml><?xml version="1.0" encoding="utf-8"?>
<ds:datastoreItem xmlns:ds="http://schemas.openxmlformats.org/officeDocument/2006/customXml" ds:itemID="{17A97B2D-673A-44B0-9228-4262DC9B0BC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2023-01-24T22:13:17Z</dcterms:created>
  <dcterms:modified xsi:type="dcterms:W3CDTF">2023-03-29T22:07:32Z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0x010100AE51670F62419B4BB208C16432503946</vt:lpwstr>
  </property>
  <property fmtid="{D5CDD505-2E9C-101B-9397-08002B2CF9AE}" pid="3" name="MediaServiceImageTags">
    <vt:lpwstr/>
  </property>
</Properties>
</file>