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19"/>
  <workbookPr filterPrivacy="1" codeName="ThisWorkbook"/>
  <xr:revisionPtr revIDLastSave="0" documentId="8_{F0DC0FCB-F2E6-4A57-AC87-4EDFFDF6E0F9}" xr6:coauthVersionLast="47" xr6:coauthVersionMax="47" xr10:uidLastSave="{00000000-0000-0000-0000-000000000000}"/>
  <bookViews>
    <workbookView xWindow="-108" yWindow="-108" windowWidth="23256" windowHeight="12576" xr2:uid="{00000000-000D-0000-FFFF-FFFF00000000}"/>
  </bookViews>
  <sheets>
    <sheet name="ProjectSchedule" sheetId="11" r:id="rId1"/>
    <sheet name="About" sheetId="12" r:id="rId2"/>
  </sheets>
  <definedNames>
    <definedName name="Display_Week">ProjectSchedule!$E$4</definedName>
    <definedName name="_xlnm.Print_Titles" localSheetId="0">ProjectSchedule!$4:$6</definedName>
    <definedName name="Project_Start">ProjectSchedule!$E$3</definedName>
    <definedName name="task_end" localSheetId="0">ProjectSchedule!$F1</definedName>
    <definedName name="task_progress" localSheetId="0">ProjectSchedule!$D1</definedName>
    <definedName name="task_start" localSheetId="0">ProjectSchedule!$E1</definedName>
    <definedName name="today" localSheetId="0">TODAY()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1" l="1"/>
  <c r="I5" i="11"/>
  <c r="H7" i="11"/>
  <c r="I6" i="11" l="1"/>
  <c r="I4" i="11"/>
  <c r="E18" i="11"/>
  <c r="E9" i="11"/>
  <c r="E26" i="11" l="1"/>
  <c r="H26" i="11" s="1"/>
  <c r="F9" i="11"/>
  <c r="E10" i="11" s="1"/>
  <c r="H120" i="11"/>
  <c r="H56" i="11"/>
  <c r="H38" i="11"/>
  <c r="H36" i="11"/>
  <c r="H35" i="11"/>
  <c r="H34" i="11"/>
  <c r="H31" i="11"/>
  <c r="H24" i="11"/>
  <c r="H23" i="11"/>
  <c r="H14" i="11"/>
  <c r="H8" i="11"/>
  <c r="F10" i="11" l="1"/>
  <c r="E27" i="11"/>
  <c r="F27" i="11" s="1"/>
  <c r="H9" i="11"/>
  <c r="E11" i="11"/>
  <c r="F11" i="11" s="1"/>
  <c r="H30" i="11" l="1"/>
  <c r="H32" i="11"/>
  <c r="H10" i="11"/>
  <c r="E28" i="11"/>
  <c r="H27" i="11"/>
  <c r="E12" i="11"/>
  <c r="F12" i="11" s="1"/>
  <c r="E13" i="11" s="1"/>
  <c r="J5" i="11"/>
  <c r="K5" i="11" l="1"/>
  <c r="L5" i="11" s="1"/>
  <c r="J6" i="11"/>
  <c r="F13" i="11"/>
  <c r="H13" i="11" s="1"/>
  <c r="H28" i="11"/>
  <c r="H11" i="11"/>
  <c r="H12" i="11"/>
  <c r="M5" i="11" l="1"/>
  <c r="N5" i="11" s="1"/>
  <c r="O5" i="11" s="1"/>
  <c r="P5" i="11" s="1"/>
  <c r="L6" i="11"/>
  <c r="H15" i="11"/>
  <c r="K6" i="11"/>
  <c r="P6" i="11" l="1"/>
  <c r="Q5" i="11"/>
  <c r="R5" i="11" s="1"/>
  <c r="S5" i="11" s="1"/>
  <c r="T5" i="11" s="1"/>
  <c r="U5" i="11" s="1"/>
  <c r="V5" i="11" s="1"/>
  <c r="W5" i="11" s="1"/>
  <c r="P4" i="11"/>
  <c r="W4" i="11" l="1"/>
  <c r="X5" i="11"/>
  <c r="Y5" i="11" s="1"/>
  <c r="Z5" i="11" s="1"/>
  <c r="AA5" i="11" s="1"/>
  <c r="AB5" i="11" s="1"/>
  <c r="AC5" i="11" s="1"/>
  <c r="AD5" i="11" s="1"/>
  <c r="H17" i="11"/>
  <c r="H18" i="11"/>
  <c r="M6" i="11"/>
  <c r="AE5" i="11" l="1"/>
  <c r="AF5" i="11" s="1"/>
  <c r="AG5" i="11" s="1"/>
  <c r="AH5" i="11" s="1"/>
  <c r="AI5" i="11" s="1"/>
  <c r="AJ5" i="11" s="1"/>
  <c r="AK5" i="11" s="1"/>
  <c r="AL5" i="11" s="1"/>
  <c r="AM5" i="11" s="1"/>
  <c r="AN5" i="11" s="1"/>
  <c r="AO5" i="11" s="1"/>
  <c r="AP5" i="11" s="1"/>
  <c r="AQ5" i="11" s="1"/>
  <c r="AR5" i="11" s="1"/>
  <c r="AS5" i="11" s="1"/>
  <c r="AD4" i="11"/>
  <c r="H20" i="11"/>
  <c r="F19" i="11"/>
  <c r="H19" i="11" s="1"/>
  <c r="N6" i="11"/>
  <c r="AK4" i="11" l="1"/>
  <c r="AT5" i="11"/>
  <c r="AS6" i="11"/>
  <c r="AR4" i="11"/>
  <c r="O6" i="11"/>
  <c r="AU5" i="11" l="1"/>
  <c r="AT6" i="11"/>
  <c r="AV5" i="11" l="1"/>
  <c r="AU6" i="11"/>
  <c r="Q6" i="11"/>
  <c r="AW5" i="11" l="1"/>
  <c r="AV6" i="11"/>
  <c r="R6" i="11"/>
  <c r="AX5" i="11" l="1"/>
  <c r="AY5" i="11" s="1"/>
  <c r="AW6" i="11"/>
  <c r="S6" i="11"/>
  <c r="AY6" i="11" l="1"/>
  <c r="AZ5" i="11"/>
  <c r="AY4" i="11"/>
  <c r="AX6" i="11"/>
  <c r="T6" i="11"/>
  <c r="BA5" i="11" l="1"/>
  <c r="AZ6" i="11"/>
  <c r="U6" i="11"/>
  <c r="BA6" i="11" l="1"/>
  <c r="BB5" i="11"/>
  <c r="V6" i="11"/>
  <c r="BB6" i="11" l="1"/>
  <c r="BC5" i="11"/>
  <c r="W6" i="11"/>
  <c r="BC6" i="11" l="1"/>
  <c r="BD5" i="11"/>
  <c r="X6" i="11"/>
  <c r="BE5" i="11" l="1"/>
  <c r="BD6" i="11"/>
  <c r="Y6" i="11"/>
  <c r="BE6" i="11" l="1"/>
  <c r="BF5" i="11"/>
  <c r="Z6" i="11"/>
  <c r="BF6" i="11" l="1"/>
  <c r="BG5" i="11"/>
  <c r="BF4" i="11"/>
  <c r="AA6" i="11"/>
  <c r="BG6" i="11" l="1"/>
  <c r="BH5" i="11"/>
  <c r="AB6" i="11"/>
  <c r="BI5" i="11" l="1"/>
  <c r="BH6" i="11"/>
  <c r="AC6" i="11"/>
  <c r="BJ5" i="11" l="1"/>
  <c r="BI6" i="11"/>
  <c r="AD6" i="11"/>
  <c r="BK5" i="11" l="1"/>
  <c r="BJ6" i="11"/>
  <c r="AE6" i="11"/>
  <c r="BL5" i="11" l="1"/>
  <c r="BK6" i="11"/>
  <c r="AF6" i="11"/>
  <c r="BL6" i="11" l="1"/>
  <c r="AG6" i="11"/>
  <c r="AH6" i="11" l="1"/>
  <c r="AI6" i="11" l="1"/>
  <c r="AJ6" i="11" l="1"/>
  <c r="AK6" i="11" l="1"/>
  <c r="AL6" i="11" l="1"/>
  <c r="AM6" i="11" l="1"/>
  <c r="AN6" i="11" l="1"/>
  <c r="AO6" i="11" l="1"/>
  <c r="AP6" i="11" l="1"/>
  <c r="AQ6" i="11" l="1"/>
  <c r="AR6" i="11" l="1"/>
</calcChain>
</file>

<file path=xl/sharedStrings.xml><?xml version="1.0" encoding="utf-8"?>
<sst xmlns="http://schemas.openxmlformats.org/spreadsheetml/2006/main" count="255" uniqueCount="143">
  <si>
    <t>Create a Project Schedule in this worksheet.
Enter title of this project in cell B1. 
Information about how to use this worksheet, including instructions for screen readers and the author of this workbook is in the About worksheet.
Continue navigating down column A to hear further instructions.</t>
  </si>
  <si>
    <t>Team 516: Instrumented Baseball</t>
  </si>
  <si>
    <t>Enter Company Name in cell B2.</t>
  </si>
  <si>
    <t>David Adams, Mathew Brown, Riley Ferrer, Yanni Giannareas, Charles Whitaker</t>
  </si>
  <si>
    <t>Enter the name of the Project Lead in cell B3. Enter the Project Start date in cell E3. Pooject Start: label is in cell C3.</t>
  </si>
  <si>
    <t xml:space="preserve">Sponsor: Dr. William Oates </t>
  </si>
  <si>
    <t>Project Start:</t>
  </si>
  <si>
    <t>The Display Week in cell E4  represents the starting week to display in the project schedule in cell I4. The project start date is considered Week 1. To change the display week, simply enter a new week number in cell E4.
The starting date for each week, starting with the display week from cell E4, starts in cell I4 and is auto calculated. There are 8 weeks represented in this view from cell I4 through cell BF4.
You should not modify these cells.
Display Week: label is in cell C4.</t>
  </si>
  <si>
    <t>Display Week:</t>
  </si>
  <si>
    <t>Cells I5 through BL5 contain the day number for the week represented in the cell block above each date cell and are auto calculated.
You should not modify these cells.
Today's date is outlined in Red (hex #AD3815) from today's date in row 5 through the entire date column to the end of the project schedule.</t>
  </si>
  <si>
    <t>This row contains headers for the project schedule that follows below them. 
Navigate from B6 through BL 6 to hear the content. The first letter of each day of the week for the date above that heading, starts in cell I6 and continues through cell BL6.
All project timeline charting is auto generated based on the start and end dates entered, using conditional formats.
Do not modify content in cells within columns after column I starting with cell I7.</t>
  </si>
  <si>
    <t>TASK</t>
  </si>
  <si>
    <t>ASSIGNED
TO</t>
  </si>
  <si>
    <t>PROGRESS</t>
  </si>
  <si>
    <t>START</t>
  </si>
  <si>
    <t>END</t>
  </si>
  <si>
    <t>DAYS</t>
  </si>
  <si>
    <t xml:space="preserve">Do not delete this row. This row is hidden to preserve a formula that is used to highlight the curren day within the project schedule. </t>
  </si>
  <si>
    <t>Cell B8 contains the Phase 1 sample title. 
Enter a new Title in cell B8.
Enter a name to assign the phase to, if it applies for your project, in cell C8.
Enter Progress for the entire phase, if it applies for your project, in cell D8.
Enter the start and end dates for the entire phase, if it applies for your project, in cells E8 and F8. 
The Gantt chart will automatically fill in the appropriate dates and shade according to the progress entered.
To delete the phase and work only from tasks, simply delete this row.</t>
  </si>
  <si>
    <t>Meet and Greet (Due 9/7)</t>
  </si>
  <si>
    <t>Name</t>
  </si>
  <si>
    <t xml:space="preserve">Cell B9 contains the sample task "Task 1." 
Enter a new task name in cell B9.
Enter a person to assign the task to in cell C9.
Enter progres of the task in cell D9. A progress bar appears in the cell and is shaded according to the number in the cell. For example, 50 percent progress would shade half of the cell.
Enter task start date in cell E9.
Enter task end date in cell F9.
A status bar shaded for the dates entered appears in blocks starting from cell I9 through BL9. </t>
  </si>
  <si>
    <t>Contact advisor</t>
  </si>
  <si>
    <t>Mathew Brown, Riley Ferrer</t>
  </si>
  <si>
    <t>Rows 10 through 13 repeat the pattern from row 9. 
Repeat the instructions from cell A9 for all task rows in this worksheet. Overwrite any sample data.
A sample of another phase starts in cell A14. 
Continue entering tasks in cells A10 through A13 or go to cell A14 to learn more.</t>
  </si>
  <si>
    <t xml:space="preserve">Set advisor meeting </t>
  </si>
  <si>
    <t>David Adams, Yanni Giannareas</t>
  </si>
  <si>
    <t>Consult/meet with advisor</t>
  </si>
  <si>
    <t>Charles Whitaker, Mathew Brown</t>
  </si>
  <si>
    <t xml:space="preserve">Construct meeting minutes </t>
  </si>
  <si>
    <t>Riley Ferrer, David Adams</t>
  </si>
  <si>
    <t>Submit deliverable</t>
  </si>
  <si>
    <t>Charles Whitaker, Yanni Giannareas</t>
  </si>
  <si>
    <t>The cell at right contains the Phase 2 sample title. 
You can create a new phase at any time within column B. This project schedule does not require phases. To remove the phase, simply delete the row.
To create a new phase block in this row, enter a new Title in cell at right.
To continue adding tasks to the phase above, enter a new row above this one and fill in the task data as in cell A9's instruction.
Update the Phase details in cell at right based on cell A8's instruction.
Continue navigating down column A cells to learn more.
If you haven't added any new rows in this worksheet, you will find 2 additional sample phase blocks have been created for you in cells B20 and B26. Otherwise, navigate through column A cells to find the additional blocks. 
Repeat the instructions from cells A8 and A9 whenever you need to.</t>
  </si>
  <si>
    <t>Project Scope (Due 9/14)</t>
  </si>
  <si>
    <t>All</t>
  </si>
  <si>
    <t xml:space="preserve">Write project decription </t>
  </si>
  <si>
    <t xml:space="preserve">Develop key goals </t>
  </si>
  <si>
    <t>Define markets</t>
  </si>
  <si>
    <t>Define assumptions</t>
  </si>
  <si>
    <t>Determine stakeholders</t>
  </si>
  <si>
    <t>Write report</t>
  </si>
  <si>
    <t>Riley Ferrer, Charles Whitaker</t>
  </si>
  <si>
    <t>Yanni Giannareas</t>
  </si>
  <si>
    <t>Sample phase title block</t>
  </si>
  <si>
    <t>Customer Needs (Due 10/1)</t>
  </si>
  <si>
    <t>Develop set of questions</t>
  </si>
  <si>
    <t>Arrange meeting with advisor</t>
  </si>
  <si>
    <t xml:space="preserve">Get answers </t>
  </si>
  <si>
    <t xml:space="preserve">Interpret needs </t>
  </si>
  <si>
    <t xml:space="preserve">Write report </t>
  </si>
  <si>
    <t>Functional Decomposition (Due 10/8)</t>
  </si>
  <si>
    <t xml:space="preserve">Develop system functions </t>
  </si>
  <si>
    <t xml:space="preserve">Define minor functions </t>
  </si>
  <si>
    <t>Construct functional decompostion hierarchy chart</t>
  </si>
  <si>
    <t xml:space="preserve">Construct cross refernce table </t>
  </si>
  <si>
    <t xml:space="preserve">Write a report </t>
  </si>
  <si>
    <t>Virtual Design Review 1 (Due 10/15)</t>
  </si>
  <si>
    <t xml:space="preserve">Determine order of speakers </t>
  </si>
  <si>
    <t>Construct powerpoint</t>
  </si>
  <si>
    <t>Yanni Giannareas, David Adams</t>
  </si>
  <si>
    <t xml:space="preserve">Revise powerpoint </t>
  </si>
  <si>
    <t xml:space="preserve">Rehearse powerpoint </t>
  </si>
  <si>
    <t>Charles Whitaker</t>
  </si>
  <si>
    <t>Submit VDR 1</t>
  </si>
  <si>
    <t>Yannai Giannares</t>
  </si>
  <si>
    <t>Targets (Due 10/22)</t>
  </si>
  <si>
    <t>Determine targets</t>
  </si>
  <si>
    <t>Define metrics for each target</t>
  </si>
  <si>
    <t>Charles Whitaker, David Adams</t>
  </si>
  <si>
    <t xml:space="preserve">Define critical targets </t>
  </si>
  <si>
    <t>Establish validation and measurement methods</t>
  </si>
  <si>
    <t>Construct targets and metric catalog</t>
  </si>
  <si>
    <t xml:space="preserve">Submit deliverable </t>
  </si>
  <si>
    <t>Yanni Giannareas, Charles Whitaker</t>
  </si>
  <si>
    <t>This is an empty row</t>
  </si>
  <si>
    <t>Concept Generation (Due 10/29)</t>
  </si>
  <si>
    <t>Decide concept generation tools</t>
  </si>
  <si>
    <t xml:space="preserve">Construct 100 concepts </t>
  </si>
  <si>
    <t>Select high/medium fidelity concepts</t>
  </si>
  <si>
    <t>Concept Selection (Due 11/5)</t>
  </si>
  <si>
    <t>Choose criteria for evaluation</t>
  </si>
  <si>
    <t>Construct House of Quality table</t>
  </si>
  <si>
    <t>Construct Pugh Charts</t>
  </si>
  <si>
    <t>Initiate AHP</t>
  </si>
  <si>
    <t>Formulate decision matrix</t>
  </si>
  <si>
    <t>Clarify the design concepts</t>
  </si>
  <si>
    <t xml:space="preserve">Choose the initial datum concept </t>
  </si>
  <si>
    <t>Run matrix calculations</t>
  </si>
  <si>
    <t>Evaluate the ratings</t>
  </si>
  <si>
    <t>Yanni Giannareas, Mathew Brown</t>
  </si>
  <si>
    <t>Select best concept</t>
  </si>
  <si>
    <t>Virtual Design Review 2 (Due 11/12)</t>
  </si>
  <si>
    <t>Determine speakers</t>
  </si>
  <si>
    <t>Revise powerpoint</t>
  </si>
  <si>
    <t>Charles Whitaker, Riley Ferrer</t>
  </si>
  <si>
    <t>Present presentation</t>
  </si>
  <si>
    <t>David Adams, Mathew Brown</t>
  </si>
  <si>
    <t>Risk Assessment (Due 11/19)</t>
  </si>
  <si>
    <t>Identify hazards</t>
  </si>
  <si>
    <t>Research safety hazard references</t>
  </si>
  <si>
    <t>Identify possible accidents</t>
  </si>
  <si>
    <t>Construct steps to avoid hazards</t>
  </si>
  <si>
    <t>Define safety measures and personal protection</t>
  </si>
  <si>
    <t>Identify emergency responses</t>
  </si>
  <si>
    <t>Bill of Materials (Due 11/29)</t>
  </si>
  <si>
    <t xml:space="preserve">Research materials </t>
  </si>
  <si>
    <t xml:space="preserve">Research components </t>
  </si>
  <si>
    <t xml:space="preserve">Construct budget spreadsheet </t>
  </si>
  <si>
    <t>Construct model</t>
  </si>
  <si>
    <t>Order parts</t>
  </si>
  <si>
    <t>David Adams, Riley Ferrer</t>
  </si>
  <si>
    <t>Virtual Design Review 3 (Due 12/2)</t>
  </si>
  <si>
    <t xml:space="preserve"> Consult/meet with advisor</t>
  </si>
  <si>
    <t>Construct poster</t>
  </si>
  <si>
    <t>Revise poster</t>
  </si>
  <si>
    <t>Rehearse poster</t>
  </si>
  <si>
    <t xml:space="preserve">Revise poster </t>
  </si>
  <si>
    <t>Submit VDR 3</t>
  </si>
  <si>
    <t>Spring Project Plan (Due 12/3)</t>
  </si>
  <si>
    <t>Review milestone dates</t>
  </si>
  <si>
    <t>Determine spring deliverables for the project</t>
  </si>
  <si>
    <t>Determine responsibilities for team members</t>
  </si>
  <si>
    <t>Decide on required assembly processes</t>
  </si>
  <si>
    <t>Mathew Brown</t>
  </si>
  <si>
    <t>This row marks the end of the Project Schedule. DO NOT enter anything in this row. 
Insert new rows ABOVE this one to continue building out your Project Schedule.</t>
  </si>
  <si>
    <t>Insert new rows ABOVE this one</t>
  </si>
  <si>
    <t xml:space="preserve"> </t>
  </si>
  <si>
    <t>SIMPLE GANTT CHART by Vertex42.com</t>
  </si>
  <si>
    <t>https://www.vertex42.com/ExcelTemplates/simple-gantt-chart.html</t>
  </si>
  <si>
    <t>About This Template</t>
  </si>
  <si>
    <t>This template provides a simple way to create a Gantt chart to help visualize and track your project. Simply enter your tasks and start and end dates - no formulas required. The bars in the Gantt chart represent the duration of the task and are displayed using conditional formatting. Insert new tasks by inserting new rows.</t>
  </si>
  <si>
    <t>Guide for Screen Readers</t>
  </si>
  <si>
    <t>There are 2 worksheets in this workbook. 
TimeSheet
About
The instructions for each worksheet are in the A column starting in cell A1 of each worksheet. They are written with hidden text. Each step guides you through the information in that row. Each subsequent step continues in cell A2, A3, and so on, unless otherwise explicitly directed. For example, instruction text might say "continue to cell A6" for the next step. 
This hidden text will not print.
To remove these instructions from the worksheet, simply delete column A.</t>
  </si>
  <si>
    <t>Additional Help</t>
  </si>
  <si>
    <t>Click on the link below to visit vertex42.com and learn more about how to use this template, such as how to calculate days and work days, create task dependencies, change the colors of the bars, add a scroll bar to make it easier to change the display week, extend the date range displayed in the chart, etc.</t>
  </si>
  <si>
    <t>How to Use the Simple Gantt Chart</t>
  </si>
  <si>
    <t>More Project Management Templates</t>
  </si>
  <si>
    <t>Visit Vertex42.com to download other project management templates, including different types of project schedules, Gantt charts, tasks lists, etc.</t>
  </si>
  <si>
    <t>Project Management Templates</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</si>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</sst>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m/d/yy;@"/>
    <numFmt numFmtId="165" formatCode="ddd\,\ m/d/yyyy"/>
    <numFmt numFmtId="166" formatCode="mmm\ d\,\ yyyy"/>
    <numFmt numFmtId="167" formatCode="d"/>
  </numFmts>
  <fonts count="23">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0"/>
      <color theme="1" tint="0.499984740745262"/>
      <name val="Calibri"/>
      <family val="2"/>
      <scheme val="minor"/>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s>
  <fills count="31">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rgb="FFFFFF00"/>
        <bgColor indexed="64"/>
      </patternFill>
    </fill>
    <fill>
      <patternFill patternType="solid">
        <fgColor rgb="FFEDF765"/>
        <bgColor indexed="64"/>
      </patternFill>
    </fill>
    <fill>
      <patternFill patternType="solid">
        <fgColor rgb="FF934BC9"/>
        <bgColor indexed="64"/>
      </patternFill>
    </fill>
    <fill>
      <patternFill patternType="solid">
        <fgColor rgb="FFC59EE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8"/>
        <bgColor indexed="64"/>
      </patternFill>
    </fill>
    <fill>
      <patternFill patternType="solid">
        <fgColor rgb="FFA7D6E3"/>
        <bgColor indexed="64"/>
      </patternFill>
    </fill>
    <fill>
      <patternFill patternType="solid">
        <fgColor rgb="FF00B050"/>
        <bgColor indexed="64"/>
      </patternFill>
    </fill>
    <fill>
      <patternFill patternType="solid">
        <fgColor rgb="FF2FFF8D"/>
        <bgColor indexed="64"/>
      </patternFill>
    </fill>
    <fill>
      <patternFill patternType="solid">
        <fgColor rgb="FFF672E3"/>
        <bgColor indexed="64"/>
      </patternFill>
    </fill>
    <fill>
      <patternFill patternType="solid">
        <fgColor rgb="FFFAACEF"/>
        <bgColor indexed="64"/>
      </patternFill>
    </fill>
  </fills>
  <borders count="11">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s>
  <cellStyleXfs count="13">
    <xf numFmtId="0" fontId="0" fillId="0" borderId="0"/>
    <xf numFmtId="0" fontId="3" fillId="0" borderId="0" applyNumberFormat="0" applyFill="0" applyBorder="0" applyAlignment="0" applyProtection="0">
      <alignment vertical="top"/>
      <protection locked="0"/>
    </xf>
    <xf numFmtId="9" fontId="9" fillId="0" borderId="0" applyFont="0" applyFill="0" applyBorder="0" applyAlignment="0" applyProtection="0"/>
    <xf numFmtId="0" fontId="22" fillId="0" borderId="0"/>
    <xf numFmtId="43" fontId="9" fillId="0" borderId="3" applyFont="0" applyFill="0" applyAlignment="0" applyProtection="0"/>
    <xf numFmtId="0" fontId="13" fillId="0" borderId="0" applyNumberFormat="0" applyFill="0" applyBorder="0" applyAlignment="0" applyProtection="0"/>
    <xf numFmtId="0" fontId="10" fillId="0" borderId="0" applyNumberFormat="0" applyFill="0" applyAlignment="0" applyProtection="0"/>
    <xf numFmtId="0" fontId="10" fillId="0" borderId="0" applyNumberFormat="0" applyFill="0" applyProtection="0">
      <alignment vertical="top"/>
    </xf>
    <xf numFmtId="0" fontId="9" fillId="0" borderId="0" applyNumberFormat="0" applyFill="0" applyProtection="0">
      <alignment horizontal="right" indent="1"/>
    </xf>
    <xf numFmtId="165" fontId="9" fillId="0" borderId="3">
      <alignment horizontal="center" vertical="center"/>
    </xf>
    <xf numFmtId="164" fontId="9" fillId="0" borderId="2" applyFill="0">
      <alignment horizontal="center" vertical="center"/>
    </xf>
    <xf numFmtId="0" fontId="9" fillId="0" borderId="2" applyFill="0">
      <alignment horizontal="center" vertical="center"/>
    </xf>
    <xf numFmtId="0" fontId="9" fillId="0" borderId="2" applyFill="0">
      <alignment horizontal="left" vertical="center" indent="2"/>
    </xf>
  </cellStyleXfs>
  <cellXfs count="155">
    <xf numFmtId="0" fontId="0" fillId="0" borderId="0" xfId="0"/>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right" vertical="center"/>
    </xf>
    <xf numFmtId="0" fontId="0" fillId="0" borderId="3" xfId="0" applyBorder="1" applyAlignment="1">
      <alignment horizontal="center" vertical="center"/>
    </xf>
    <xf numFmtId="0" fontId="7" fillId="13" borderId="1" xfId="0" applyFont="1" applyFill="1" applyBorder="1" applyAlignment="1">
      <alignment horizontal="left" vertical="center" indent="1"/>
    </xf>
    <xf numFmtId="0" fontId="7" fillId="13" borderId="1" xfId="0" applyFont="1" applyFill="1" applyBorder="1" applyAlignment="1">
      <alignment horizontal="center" vertical="center" wrapText="1"/>
    </xf>
    <xf numFmtId="167" fontId="11" fillId="7" borderId="0" xfId="0" applyNumberFormat="1" applyFont="1" applyFill="1" applyAlignment="1">
      <alignment horizontal="center" vertical="center"/>
    </xf>
    <xf numFmtId="167" fontId="11" fillId="7" borderId="6" xfId="0" applyNumberFormat="1" applyFont="1" applyFill="1" applyBorder="1" applyAlignment="1">
      <alignment horizontal="center" vertical="center"/>
    </xf>
    <xf numFmtId="167" fontId="11" fillId="7" borderId="7" xfId="0" applyNumberFormat="1" applyFont="1" applyFill="1" applyBorder="1" applyAlignment="1">
      <alignment horizontal="center" vertical="center"/>
    </xf>
    <xf numFmtId="0" fontId="12" fillId="12" borderId="8" xfId="0" applyFont="1" applyFill="1" applyBorder="1" applyAlignment="1">
      <alignment horizontal="center" vertical="center" shrinkToFit="1"/>
    </xf>
    <xf numFmtId="0" fontId="14" fillId="0" borderId="0" xfId="0" applyFont="1"/>
    <xf numFmtId="0" fontId="5" fillId="0" borderId="2" xfId="0" applyFont="1" applyBorder="1" applyAlignment="1">
      <alignment horizontal="center" vertical="center"/>
    </xf>
    <xf numFmtId="0" fontId="6" fillId="8" borderId="2" xfId="0" applyFont="1" applyFill="1" applyBorder="1" applyAlignment="1">
      <alignment horizontal="left" vertical="center" indent="1"/>
    </xf>
    <xf numFmtId="9" fontId="5" fillId="8" borderId="2" xfId="2" applyFont="1" applyFill="1" applyBorder="1" applyAlignment="1">
      <alignment horizontal="center" vertical="center"/>
    </xf>
    <xf numFmtId="164" fontId="0" fillId="8" borderId="2" xfId="0" applyNumberFormat="1" applyFill="1" applyBorder="1" applyAlignment="1">
      <alignment horizontal="center" vertical="center"/>
    </xf>
    <xf numFmtId="164" fontId="5" fillId="8" borderId="2" xfId="0" applyNumberFormat="1" applyFont="1" applyFill="1" applyBorder="1" applyAlignment="1">
      <alignment horizontal="center" vertical="center"/>
    </xf>
    <xf numFmtId="9" fontId="5" fillId="3" borderId="2" xfId="2" applyFont="1" applyFill="1" applyBorder="1" applyAlignment="1">
      <alignment horizontal="center" vertical="center"/>
    </xf>
    <xf numFmtId="0" fontId="6" fillId="9" borderId="2" xfId="0" applyFont="1" applyFill="1" applyBorder="1" applyAlignment="1">
      <alignment horizontal="left" vertical="center" indent="1"/>
    </xf>
    <xf numFmtId="9" fontId="5" fillId="9" borderId="2" xfId="2" applyFont="1" applyFill="1" applyBorder="1" applyAlignment="1">
      <alignment horizontal="center" vertical="center"/>
    </xf>
    <xf numFmtId="164" fontId="0" fillId="9" borderId="2" xfId="0" applyNumberFormat="1" applyFill="1" applyBorder="1" applyAlignment="1">
      <alignment horizontal="center" vertical="center"/>
    </xf>
    <xf numFmtId="164" fontId="5" fillId="9" borderId="2" xfId="0" applyNumberFormat="1" applyFont="1" applyFill="1" applyBorder="1" applyAlignment="1">
      <alignment horizontal="center" vertical="center"/>
    </xf>
    <xf numFmtId="9" fontId="5" fillId="4" borderId="2" xfId="2" applyFont="1" applyFill="1" applyBorder="1" applyAlignment="1">
      <alignment horizontal="center" vertical="center"/>
    </xf>
    <xf numFmtId="0" fontId="6" fillId="6" borderId="2" xfId="0" applyFont="1" applyFill="1" applyBorder="1" applyAlignment="1">
      <alignment horizontal="left" vertical="center" indent="1"/>
    </xf>
    <xf numFmtId="9" fontId="5" fillId="6" borderId="2" xfId="2" applyFont="1" applyFill="1" applyBorder="1" applyAlignment="1">
      <alignment horizontal="center" vertical="center"/>
    </xf>
    <xf numFmtId="164" fontId="0" fillId="6" borderId="2" xfId="0" applyNumberFormat="1" applyFill="1" applyBorder="1" applyAlignment="1">
      <alignment horizontal="center" vertical="center"/>
    </xf>
    <xf numFmtId="164" fontId="5" fillId="6" borderId="2" xfId="0" applyNumberFormat="1" applyFont="1" applyFill="1" applyBorder="1" applyAlignment="1">
      <alignment horizontal="center" vertical="center"/>
    </xf>
    <xf numFmtId="9" fontId="5" fillId="11" borderId="2" xfId="2" applyFont="1" applyFill="1" applyBorder="1" applyAlignment="1">
      <alignment horizontal="center" vertical="center"/>
    </xf>
    <xf numFmtId="0" fontId="6" fillId="5" borderId="2" xfId="0" applyFont="1" applyFill="1" applyBorder="1" applyAlignment="1">
      <alignment horizontal="left" vertical="center" indent="1"/>
    </xf>
    <xf numFmtId="9" fontId="5" fillId="5" borderId="2" xfId="2" applyFont="1" applyFill="1" applyBorder="1" applyAlignment="1">
      <alignment horizontal="center" vertical="center"/>
    </xf>
    <xf numFmtId="164" fontId="0" fillId="5" borderId="2" xfId="0" applyNumberFormat="1" applyFill="1" applyBorder="1" applyAlignment="1">
      <alignment horizontal="center" vertical="center"/>
    </xf>
    <xf numFmtId="164" fontId="5" fillId="5" borderId="2" xfId="0" applyNumberFormat="1" applyFont="1" applyFill="1" applyBorder="1" applyAlignment="1">
      <alignment horizontal="center" vertical="center"/>
    </xf>
    <xf numFmtId="9" fontId="5" fillId="10" borderId="2" xfId="2" applyFont="1" applyFill="1" applyBorder="1" applyAlignment="1">
      <alignment horizontal="center" vertical="center"/>
    </xf>
    <xf numFmtId="0" fontId="8" fillId="2" borderId="2" xfId="0" applyFont="1" applyFill="1" applyBorder="1" applyAlignment="1">
      <alignment horizontal="left" vertical="center" indent="1"/>
    </xf>
    <xf numFmtId="0" fontId="8" fillId="2" borderId="2" xfId="0" applyFont="1" applyFill="1" applyBorder="1" applyAlignment="1">
      <alignment horizontal="center" vertical="center"/>
    </xf>
    <xf numFmtId="9" fontId="5" fillId="2" borderId="2" xfId="2" applyFont="1" applyFill="1" applyBorder="1" applyAlignment="1">
      <alignment horizontal="center" vertical="center"/>
    </xf>
    <xf numFmtId="164" fontId="4" fillId="2" borderId="2" xfId="0" applyNumberFormat="1" applyFont="1" applyFill="1" applyBorder="1" applyAlignment="1">
      <alignment horizontal="left" vertical="center"/>
    </xf>
    <xf numFmtId="164" fontId="5"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0" fillId="0" borderId="9" xfId="0" applyBorder="1" applyAlignment="1">
      <alignment vertical="center"/>
    </xf>
    <xf numFmtId="0" fontId="0" fillId="0" borderId="9" xfId="0" applyBorder="1" applyAlignment="1">
      <alignment horizontal="right" vertical="center"/>
    </xf>
    <xf numFmtId="0" fontId="0" fillId="2" borderId="9" xfId="0" applyFill="1" applyBorder="1" applyAlignment="1">
      <alignment vertical="center"/>
    </xf>
    <xf numFmtId="0" fontId="2" fillId="0" borderId="0" xfId="0" applyFont="1" applyAlignment="1">
      <alignment horizontal="center" vertical="center"/>
    </xf>
    <xf numFmtId="0" fontId="2" fillId="0" borderId="0" xfId="0" applyFont="1" applyAlignment="1">
      <alignment vertical="top"/>
    </xf>
    <xf numFmtId="0" fontId="16" fillId="0" borderId="0" xfId="0" applyFont="1" applyAlignment="1">
      <alignment horizontal="left" vertical="center"/>
    </xf>
    <xf numFmtId="0" fontId="17" fillId="0" borderId="0" xfId="0" applyFont="1" applyAlignment="1">
      <alignment horizontal="left" vertical="center"/>
    </xf>
    <xf numFmtId="0" fontId="19" fillId="0" borderId="0" xfId="0" applyFont="1"/>
    <xf numFmtId="0" fontId="21" fillId="0" borderId="0" xfId="0" applyFont="1" applyAlignment="1">
      <alignment vertical="center"/>
    </xf>
    <xf numFmtId="0" fontId="20" fillId="0" borderId="0" xfId="0" applyFont="1" applyAlignment="1">
      <alignment horizontal="left" vertical="top" wrapText="1" indent="1"/>
    </xf>
    <xf numFmtId="0" fontId="2" fillId="0" borderId="0" xfId="0" applyFont="1" applyAlignment="1">
      <alignment horizontal="left" vertical="top"/>
    </xf>
    <xf numFmtId="0" fontId="18" fillId="0" borderId="0" xfId="0" applyFont="1" applyAlignment="1">
      <alignment vertical="top"/>
    </xf>
    <xf numFmtId="0" fontId="3" fillId="0" borderId="0" xfId="1" applyAlignment="1" applyProtection="1">
      <alignment horizontal="left" vertical="top"/>
    </xf>
    <xf numFmtId="0" fontId="0" fillId="0" borderId="0" xfId="0" applyAlignment="1">
      <alignment vertical="top" wrapText="1"/>
    </xf>
    <xf numFmtId="0" fontId="22" fillId="0" borderId="0" xfId="3"/>
    <xf numFmtId="0" fontId="22" fillId="0" borderId="0" xfId="3" applyAlignment="1">
      <alignment wrapText="1"/>
    </xf>
    <xf numFmtId="0" fontId="22" fillId="0" borderId="0" xfId="0" applyFont="1" applyAlignment="1">
      <alignment horizontal="center"/>
    </xf>
    <xf numFmtId="0" fontId="15" fillId="0" borderId="0" xfId="1" applyFont="1" applyProtection="1">
      <alignment vertical="top"/>
    </xf>
    <xf numFmtId="0" fontId="13" fillId="0" borderId="0" xfId="5" applyAlignment="1">
      <alignment horizontal="left"/>
    </xf>
    <xf numFmtId="164" fontId="9" fillId="3" borderId="2" xfId="10" applyFill="1">
      <alignment horizontal="center" vertical="center"/>
    </xf>
    <xf numFmtId="164" fontId="9" fillId="4" borderId="2" xfId="10" applyFill="1">
      <alignment horizontal="center" vertical="center"/>
    </xf>
    <xf numFmtId="164" fontId="9" fillId="11" borderId="2" xfId="10" applyFill="1">
      <alignment horizontal="center" vertical="center"/>
    </xf>
    <xf numFmtId="164" fontId="9" fillId="10" borderId="2" xfId="10" applyFill="1">
      <alignment horizontal="center" vertical="center"/>
    </xf>
    <xf numFmtId="0" fontId="9" fillId="3" borderId="2" xfId="12" applyFill="1">
      <alignment horizontal="left" vertical="center" indent="2"/>
    </xf>
    <xf numFmtId="0" fontId="9" fillId="4" borderId="2" xfId="12" applyFill="1">
      <alignment horizontal="left" vertical="center" indent="2"/>
    </xf>
    <xf numFmtId="0" fontId="9" fillId="11" borderId="2" xfId="12" applyFill="1">
      <alignment horizontal="left" vertical="center" indent="2"/>
    </xf>
    <xf numFmtId="0" fontId="9" fillId="10" borderId="2" xfId="12" applyFill="1">
      <alignment horizontal="left" vertical="center" indent="2"/>
    </xf>
    <xf numFmtId="0" fontId="0" fillId="10" borderId="2" xfId="12" applyFont="1" applyFill="1">
      <alignment horizontal="left" vertical="center" indent="2"/>
    </xf>
    <xf numFmtId="0" fontId="0" fillId="3" borderId="2" xfId="12" applyFont="1" applyFill="1">
      <alignment horizontal="left" vertical="center" indent="2"/>
    </xf>
    <xf numFmtId="0" fontId="1" fillId="0" borderId="0" xfId="0" applyFont="1" applyAlignment="1">
      <alignment horizontal="center"/>
    </xf>
    <xf numFmtId="0" fontId="0" fillId="0" borderId="0" xfId="0" applyAlignment="1">
      <alignment horizontal="center" wrapText="1"/>
    </xf>
    <xf numFmtId="0" fontId="9" fillId="8" borderId="2" xfId="11" applyFill="1">
      <alignment horizontal="center" vertical="center"/>
    </xf>
    <xf numFmtId="0" fontId="0" fillId="3" borderId="2" xfId="12" applyFont="1" applyFill="1" applyAlignment="1">
      <alignment horizontal="center" vertical="center"/>
    </xf>
    <xf numFmtId="0" fontId="9" fillId="9" borderId="2" xfId="11" applyFill="1">
      <alignment horizontal="center" vertical="center"/>
    </xf>
    <xf numFmtId="0" fontId="9" fillId="6" borderId="2" xfId="11" applyFill="1">
      <alignment horizontal="center" vertical="center"/>
    </xf>
    <xf numFmtId="0" fontId="9" fillId="5" borderId="2" xfId="11" applyFill="1">
      <alignment horizontal="center" vertical="center"/>
    </xf>
    <xf numFmtId="0" fontId="9" fillId="10" borderId="2" xfId="11" applyFill="1">
      <alignment horizontal="center" vertical="center"/>
    </xf>
    <xf numFmtId="0" fontId="14" fillId="0" borderId="0" xfId="0" applyFont="1" applyAlignment="1">
      <alignment horizontal="center"/>
    </xf>
    <xf numFmtId="0" fontId="9" fillId="14" borderId="2" xfId="11" applyFill="1">
      <alignment horizontal="center" vertical="center"/>
    </xf>
    <xf numFmtId="9" fontId="5" fillId="14" borderId="2" xfId="2" applyFont="1" applyFill="1" applyBorder="1" applyAlignment="1">
      <alignment horizontal="center" vertical="center"/>
    </xf>
    <xf numFmtId="164" fontId="9" fillId="14" borderId="2" xfId="10" applyFill="1">
      <alignment horizontal="center" vertical="center"/>
    </xf>
    <xf numFmtId="0" fontId="6" fillId="14" borderId="2" xfId="12" applyFont="1" applyFill="1">
      <alignment horizontal="left" vertical="center" indent="2"/>
    </xf>
    <xf numFmtId="0" fontId="9" fillId="15" borderId="2" xfId="12" applyFill="1">
      <alignment horizontal="left" vertical="center" indent="2"/>
    </xf>
    <xf numFmtId="0" fontId="9" fillId="15" borderId="2" xfId="11" applyFill="1">
      <alignment horizontal="center" vertical="center"/>
    </xf>
    <xf numFmtId="9" fontId="5" fillId="15" borderId="2" xfId="2" applyFont="1" applyFill="1" applyBorder="1" applyAlignment="1">
      <alignment horizontal="center" vertical="center"/>
    </xf>
    <xf numFmtId="164" fontId="9" fillId="15" borderId="2" xfId="10" applyFill="1">
      <alignment horizontal="center" vertical="center"/>
    </xf>
    <xf numFmtId="0" fontId="6" fillId="16" borderId="2" xfId="12" applyFont="1" applyFill="1">
      <alignment horizontal="left" vertical="center" indent="2"/>
    </xf>
    <xf numFmtId="0" fontId="9" fillId="16" borderId="2" xfId="11" applyFill="1">
      <alignment horizontal="center" vertical="center"/>
    </xf>
    <xf numFmtId="9" fontId="5" fillId="16" borderId="2" xfId="2" applyFont="1" applyFill="1" applyBorder="1" applyAlignment="1">
      <alignment horizontal="center" vertical="center"/>
    </xf>
    <xf numFmtId="164" fontId="9" fillId="16" borderId="2" xfId="10" applyFill="1">
      <alignment horizontal="center" vertical="center"/>
    </xf>
    <xf numFmtId="0" fontId="9" fillId="7" borderId="2" xfId="12" applyFill="1">
      <alignment horizontal="left" vertical="center" indent="2"/>
    </xf>
    <xf numFmtId="0" fontId="9" fillId="7" borderId="2" xfId="11" applyFill="1">
      <alignment horizontal="center" vertical="center"/>
    </xf>
    <xf numFmtId="9" fontId="5" fillId="7" borderId="2" xfId="2" applyFont="1" applyFill="1" applyBorder="1" applyAlignment="1">
      <alignment horizontal="center" vertical="center"/>
    </xf>
    <xf numFmtId="164" fontId="9" fillId="7" borderId="2" xfId="10" applyFill="1">
      <alignment horizontal="center" vertical="center"/>
    </xf>
    <xf numFmtId="0" fontId="6" fillId="17" borderId="2" xfId="12" applyFont="1" applyFill="1">
      <alignment horizontal="left" vertical="center" indent="2"/>
    </xf>
    <xf numFmtId="0" fontId="0" fillId="17" borderId="2" xfId="11" applyFont="1" applyFill="1">
      <alignment horizontal="center" vertical="center"/>
    </xf>
    <xf numFmtId="9" fontId="5" fillId="17" borderId="2" xfId="2" applyFont="1" applyFill="1" applyBorder="1" applyAlignment="1">
      <alignment horizontal="center" vertical="center"/>
    </xf>
    <xf numFmtId="164" fontId="0" fillId="17" borderId="2" xfId="10" applyFont="1" applyFill="1">
      <alignment horizontal="center" vertical="center"/>
    </xf>
    <xf numFmtId="0" fontId="0" fillId="18" borderId="2" xfId="12" applyFont="1" applyFill="1">
      <alignment horizontal="left" vertical="center" indent="2"/>
    </xf>
    <xf numFmtId="9" fontId="5" fillId="18" borderId="2" xfId="2" applyFont="1" applyFill="1" applyBorder="1" applyAlignment="1">
      <alignment horizontal="center" vertical="center"/>
    </xf>
    <xf numFmtId="164" fontId="0" fillId="18" borderId="2" xfId="10" applyFont="1" applyFill="1">
      <alignment horizontal="center" vertical="center"/>
    </xf>
    <xf numFmtId="0" fontId="6" fillId="19" borderId="2" xfId="12" applyFont="1" applyFill="1">
      <alignment horizontal="left" vertical="center" indent="2"/>
    </xf>
    <xf numFmtId="0" fontId="0" fillId="19" borderId="2" xfId="11" applyFont="1" applyFill="1">
      <alignment horizontal="center" vertical="center"/>
    </xf>
    <xf numFmtId="9" fontId="5" fillId="19" borderId="2" xfId="2" applyFont="1" applyFill="1" applyBorder="1" applyAlignment="1">
      <alignment horizontal="center" vertical="center"/>
    </xf>
    <xf numFmtId="164" fontId="0" fillId="19" borderId="2" xfId="10" applyFont="1" applyFill="1">
      <alignment horizontal="center" vertical="center"/>
    </xf>
    <xf numFmtId="0" fontId="0" fillId="20" borderId="2" xfId="12" applyFont="1" applyFill="1">
      <alignment horizontal="left" vertical="center" indent="2"/>
    </xf>
    <xf numFmtId="9" fontId="5" fillId="20" borderId="2" xfId="2" applyFont="1" applyFill="1" applyBorder="1" applyAlignment="1">
      <alignment horizontal="center" vertical="center"/>
    </xf>
    <xf numFmtId="164" fontId="0" fillId="20" borderId="2" xfId="10" applyFont="1" applyFill="1">
      <alignment horizontal="center" vertical="center"/>
    </xf>
    <xf numFmtId="0" fontId="0" fillId="15" borderId="2" xfId="12" applyFont="1" applyFill="1">
      <alignment horizontal="left" vertical="center" indent="2"/>
    </xf>
    <xf numFmtId="0" fontId="0" fillId="7" borderId="2" xfId="12" applyFont="1" applyFill="1">
      <alignment horizontal="left" vertical="center" indent="2"/>
    </xf>
    <xf numFmtId="9" fontId="5" fillId="21" borderId="2" xfId="2" applyFont="1" applyFill="1" applyBorder="1" applyAlignment="1">
      <alignment horizontal="center" vertical="center"/>
    </xf>
    <xf numFmtId="164" fontId="0" fillId="21" borderId="2" xfId="10" applyFont="1" applyFill="1">
      <alignment horizontal="center" vertical="center"/>
    </xf>
    <xf numFmtId="0" fontId="0" fillId="21" borderId="2" xfId="11" applyFont="1" applyFill="1">
      <alignment horizontal="center" vertical="center"/>
    </xf>
    <xf numFmtId="0" fontId="0" fillId="22" borderId="2" xfId="12" applyFont="1" applyFill="1">
      <alignment horizontal="left" vertical="center" indent="2"/>
    </xf>
    <xf numFmtId="9" fontId="5" fillId="22" borderId="2" xfId="2" applyFont="1" applyFill="1" applyBorder="1" applyAlignment="1">
      <alignment horizontal="center" vertical="center"/>
    </xf>
    <xf numFmtId="164" fontId="0" fillId="22" borderId="2" xfId="10" applyFont="1" applyFill="1">
      <alignment horizontal="center" vertical="center"/>
    </xf>
    <xf numFmtId="0" fontId="6" fillId="21" borderId="2" xfId="12" applyFont="1" applyFill="1">
      <alignment horizontal="left" vertical="center" indent="2"/>
    </xf>
    <xf numFmtId="0" fontId="6" fillId="23" borderId="2" xfId="12" applyFont="1" applyFill="1">
      <alignment horizontal="left" vertical="center" indent="2"/>
    </xf>
    <xf numFmtId="0" fontId="0" fillId="23" borderId="2" xfId="11" applyFont="1" applyFill="1">
      <alignment horizontal="center" vertical="center"/>
    </xf>
    <xf numFmtId="9" fontId="5" fillId="23" borderId="2" xfId="2" applyFont="1" applyFill="1" applyBorder="1" applyAlignment="1">
      <alignment horizontal="center" vertical="center"/>
    </xf>
    <xf numFmtId="164" fontId="0" fillId="23" borderId="2" xfId="10" applyFont="1" applyFill="1">
      <alignment horizontal="center" vertical="center"/>
    </xf>
    <xf numFmtId="0" fontId="0" fillId="24" borderId="2" xfId="12" applyFont="1" applyFill="1">
      <alignment horizontal="left" vertical="center" indent="2"/>
    </xf>
    <xf numFmtId="9" fontId="5" fillId="24" borderId="2" xfId="2" applyFont="1" applyFill="1" applyBorder="1" applyAlignment="1">
      <alignment horizontal="center" vertical="center"/>
    </xf>
    <xf numFmtId="164" fontId="0" fillId="24" borderId="2" xfId="10" applyFont="1" applyFill="1">
      <alignment horizontal="center" vertical="center"/>
    </xf>
    <xf numFmtId="0" fontId="0" fillId="25" borderId="2" xfId="11" applyFont="1" applyFill="1">
      <alignment horizontal="center" vertical="center"/>
    </xf>
    <xf numFmtId="9" fontId="5" fillId="25" borderId="2" xfId="2" applyFont="1" applyFill="1" applyBorder="1" applyAlignment="1">
      <alignment horizontal="center" vertical="center"/>
    </xf>
    <xf numFmtId="164" fontId="0" fillId="25" borderId="2" xfId="10" applyFont="1" applyFill="1">
      <alignment horizontal="center" vertical="center"/>
    </xf>
    <xf numFmtId="0" fontId="0" fillId="26" borderId="2" xfId="12" applyFont="1" applyFill="1">
      <alignment horizontal="left" vertical="center" indent="2"/>
    </xf>
    <xf numFmtId="9" fontId="5" fillId="26" borderId="2" xfId="2" applyFont="1" applyFill="1" applyBorder="1" applyAlignment="1">
      <alignment horizontal="center" vertical="center"/>
    </xf>
    <xf numFmtId="164" fontId="0" fillId="26" borderId="2" xfId="10" applyFont="1" applyFill="1">
      <alignment horizontal="center" vertical="center"/>
    </xf>
    <xf numFmtId="0" fontId="6" fillId="25" borderId="2" xfId="12" applyFont="1" applyFill="1">
      <alignment horizontal="left" vertical="center" indent="2"/>
    </xf>
    <xf numFmtId="0" fontId="6" fillId="27" borderId="2" xfId="12" applyFont="1" applyFill="1">
      <alignment horizontal="left" vertical="center" indent="2"/>
    </xf>
    <xf numFmtId="164" fontId="0" fillId="27" borderId="2" xfId="10" applyFont="1" applyFill="1">
      <alignment horizontal="center" vertical="center"/>
    </xf>
    <xf numFmtId="9" fontId="5" fillId="27" borderId="2" xfId="2" applyFont="1" applyFill="1" applyBorder="1" applyAlignment="1">
      <alignment horizontal="center" vertical="center"/>
    </xf>
    <xf numFmtId="164" fontId="0" fillId="28" borderId="2" xfId="10" applyFont="1" applyFill="1">
      <alignment horizontal="center" vertical="center"/>
    </xf>
    <xf numFmtId="9" fontId="5" fillId="28" borderId="2" xfId="2" applyFont="1" applyFill="1" applyBorder="1" applyAlignment="1">
      <alignment horizontal="center" vertical="center"/>
    </xf>
    <xf numFmtId="0" fontId="6" fillId="29" borderId="2" xfId="12" applyFont="1" applyFill="1">
      <alignment horizontal="left" vertical="center" indent="2"/>
    </xf>
    <xf numFmtId="164" fontId="0" fillId="29" borderId="2" xfId="10" applyFont="1" applyFill="1">
      <alignment horizontal="center" vertical="center"/>
    </xf>
    <xf numFmtId="9" fontId="5" fillId="29" borderId="2" xfId="2" applyFont="1" applyFill="1" applyBorder="1" applyAlignment="1">
      <alignment horizontal="center" vertical="center"/>
    </xf>
    <xf numFmtId="0" fontId="0" fillId="30" borderId="2" xfId="12" applyFont="1" applyFill="1">
      <alignment horizontal="left" vertical="center" indent="2"/>
    </xf>
    <xf numFmtId="164" fontId="0" fillId="30" borderId="2" xfId="10" applyFont="1" applyFill="1">
      <alignment horizontal="center" vertical="center"/>
    </xf>
    <xf numFmtId="9" fontId="5" fillId="30" borderId="2" xfId="2" applyFont="1" applyFill="1" applyBorder="1" applyAlignment="1">
      <alignment horizontal="center" vertical="center"/>
    </xf>
    <xf numFmtId="0" fontId="10" fillId="0" borderId="0" xfId="6" applyAlignment="1">
      <alignment horizontal="left" vertical="center"/>
    </xf>
    <xf numFmtId="0" fontId="10" fillId="0" borderId="0" xfId="7" applyAlignment="1">
      <alignment horizontal="left" vertical="top"/>
    </xf>
    <xf numFmtId="164" fontId="5" fillId="24" borderId="2" xfId="2" applyNumberFormat="1" applyFont="1" applyFill="1" applyBorder="1" applyAlignment="1">
      <alignment horizontal="center" vertical="center"/>
    </xf>
    <xf numFmtId="164" fontId="0" fillId="28" borderId="2" xfId="10" applyFont="1" applyFill="1" applyAlignment="1">
      <alignment horizontal="left" vertical="center" indent="2"/>
    </xf>
    <xf numFmtId="166" fontId="0" fillId="7" borderId="4" xfId="0" applyNumberFormat="1" applyFill="1" applyBorder="1" applyAlignment="1">
      <alignment horizontal="left" vertical="center" wrapText="1" indent="1"/>
    </xf>
    <xf numFmtId="166" fontId="0" fillId="7" borderId="1" xfId="0" applyNumberFormat="1" applyFill="1" applyBorder="1" applyAlignment="1">
      <alignment horizontal="left" vertical="center" wrapText="1" indent="1"/>
    </xf>
    <xf numFmtId="166" fontId="0" fillId="7" borderId="5" xfId="0" applyNumberFormat="1" applyFill="1" applyBorder="1" applyAlignment="1">
      <alignment horizontal="left" vertical="center" wrapText="1" indent="1"/>
    </xf>
    <xf numFmtId="0" fontId="9" fillId="0" borderId="0" xfId="8" applyAlignment="1">
      <alignment horizontal="right" indent="1"/>
    </xf>
    <xf numFmtId="0" fontId="9" fillId="0" borderId="7" xfId="8" applyBorder="1" applyAlignment="1">
      <alignment horizontal="right" indent="1"/>
    </xf>
    <xf numFmtId="165" fontId="9" fillId="0" borderId="3" xfId="9" applyAlignment="1">
      <alignment horizontal="center" vertical="center"/>
    </xf>
    <xf numFmtId="0" fontId="0" fillId="0" borderId="10" xfId="0" applyBorder="1" applyAlignment="1"/>
    <xf numFmtId="0" fontId="15" fillId="0" borderId="0" xfId="1" applyFont="1" applyAlignment="1" applyProtection="1">
      <alignment horizontal="center"/>
    </xf>
  </cellXfs>
  <cellStyles count="13">
    <cellStyle name="Comma" xfId="4" builtinId="3" customBuiltin="1"/>
    <cellStyle name="Date" xfId="10" xr:uid="{229918B6-DD13-4F5A-97B9-305F7E002AA3}"/>
    <cellStyle name="Heading 1" xfId="6" builtinId="16" customBuiltin="1"/>
    <cellStyle name="Heading 2" xfId="7" builtinId="17" customBuiltin="1"/>
    <cellStyle name="Heading 3" xfId="8" builtinId="18" customBuiltin="1"/>
    <cellStyle name="Hyperlink" xfId="1" builtinId="8" customBuiltin="1"/>
    <cellStyle name="Name" xfId="11" xr:uid="{B2D3C1EE-6B41-4801-AAFC-C2274E49E503}"/>
    <cellStyle name="Normal" xfId="0" builtinId="0"/>
    <cellStyle name="Percent" xfId="2" builtinId="5"/>
    <cellStyle name="Project Start" xfId="9" xr:uid="{8EB8A09A-C31C-40A3-B2C1-9449520178B8}"/>
    <cellStyle name="Task" xfId="12" xr:uid="{6391D789-272B-4DD2-9BF3-2CDCF610FA41}"/>
    <cellStyle name="Title" xfId="5" builtinId="15" customBuiltin="1"/>
    <cellStyle name="zHiddenText" xfId="3" xr:uid="{26E66EE6-E33F-4D77-BAE4-0FB4F5BBF673}"/>
  </cellStyles>
  <dxfs count="12">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11"/>
      <tableStyleElement type="headerRow" dxfId="10"/>
      <tableStyleElement type="totalRow" dxfId="9"/>
      <tableStyleElement type="firstColumn" dxfId="8"/>
      <tableStyleElement type="lastColumn" dxfId="7"/>
      <tableStyleElement type="firstRowStripe" dxfId="6"/>
      <tableStyleElement type="secondRowStripe" dxfId="5"/>
      <tableStyleElement type="firstColumnStripe" dxfId="4"/>
      <tableStyleElement type="secondColumn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A7D6E3"/>
      <color rgb="FFFAACEF"/>
      <color rgb="FFF672E3"/>
      <color rgb="FF2FFF8D"/>
      <color rgb="FF8FF765"/>
      <color rgb="FFC59EE2"/>
      <color rgb="FF934BC9"/>
      <color rgb="FFEDF765"/>
      <color rgb="FF215881"/>
      <color rgb="FF4264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url"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127"/>
  <sheetViews>
    <sheetView showGridLines="0" tabSelected="1" showRuler="0" zoomScale="62" zoomScaleNormal="62" zoomScalePageLayoutView="70" workbookViewId="0">
      <pane ySplit="6" topLeftCell="A7" activePane="bottomLeft" state="frozen"/>
      <selection pane="bottomLeft" activeCell="P39" sqref="P39"/>
    </sheetView>
  </sheetViews>
  <sheetFormatPr defaultRowHeight="30" customHeight="1"/>
  <cols>
    <col min="1" max="1" width="2.7109375" style="55" customWidth="1"/>
    <col min="2" max="2" width="46.28515625" customWidth="1"/>
    <col min="3" max="3" width="32.85546875" style="4" customWidth="1"/>
    <col min="4" max="4" width="10.7109375" customWidth="1"/>
    <col min="5" max="5" width="10.42578125" style="4" customWidth="1"/>
    <col min="6" max="6" width="10.42578125" customWidth="1"/>
    <col min="7" max="7" width="2.7109375" customWidth="1"/>
    <col min="8" max="8" width="6.140625" hidden="1" customWidth="1"/>
    <col min="9" max="64" width="2.5703125" customWidth="1"/>
    <col min="69" max="70" width="10.28515625"/>
  </cols>
  <sheetData>
    <row r="1" spans="1:64" ht="30" customHeight="1">
      <c r="A1" s="56" t="s">
        <v>0</v>
      </c>
      <c r="B1" s="59" t="s">
        <v>1</v>
      </c>
      <c r="C1" s="70"/>
      <c r="D1" s="1"/>
      <c r="E1" s="3"/>
      <c r="F1" s="44"/>
      <c r="H1" s="1"/>
      <c r="I1" s="13"/>
    </row>
    <row r="2" spans="1:64" ht="30" customHeight="1">
      <c r="A2" s="55" t="s">
        <v>2</v>
      </c>
      <c r="B2" s="143" t="s">
        <v>3</v>
      </c>
      <c r="I2" s="58"/>
    </row>
    <row r="3" spans="1:64" ht="30" customHeight="1">
      <c r="A3" s="55" t="s">
        <v>4</v>
      </c>
      <c r="B3" s="144" t="s">
        <v>5</v>
      </c>
      <c r="C3" s="150" t="s">
        <v>6</v>
      </c>
      <c r="D3" s="151"/>
      <c r="E3" s="152">
        <f>DATE(2022,1,5)</f>
        <v>44566</v>
      </c>
      <c r="F3" s="152"/>
    </row>
    <row r="4" spans="1:64" ht="30" customHeight="1">
      <c r="A4" s="56" t="s">
        <v>7</v>
      </c>
      <c r="C4" s="150" t="s">
        <v>8</v>
      </c>
      <c r="D4" s="151"/>
      <c r="E4" s="6">
        <v>7</v>
      </c>
      <c r="I4" s="147">
        <f>I5</f>
        <v>44606</v>
      </c>
      <c r="J4" s="148"/>
      <c r="K4" s="148"/>
      <c r="L4" s="148"/>
      <c r="M4" s="148"/>
      <c r="N4" s="148"/>
      <c r="O4" s="149"/>
      <c r="P4" s="147">
        <f>P5</f>
        <v>44613</v>
      </c>
      <c r="Q4" s="148"/>
      <c r="R4" s="148"/>
      <c r="S4" s="148"/>
      <c r="T4" s="148"/>
      <c r="U4" s="148"/>
      <c r="V4" s="149"/>
      <c r="W4" s="147">
        <f>W5</f>
        <v>44620</v>
      </c>
      <c r="X4" s="148"/>
      <c r="Y4" s="148"/>
      <c r="Z4" s="148"/>
      <c r="AA4" s="148"/>
      <c r="AB4" s="148"/>
      <c r="AC4" s="149"/>
      <c r="AD4" s="147">
        <f>AD5</f>
        <v>44627</v>
      </c>
      <c r="AE4" s="148"/>
      <c r="AF4" s="148"/>
      <c r="AG4" s="148"/>
      <c r="AH4" s="148"/>
      <c r="AI4" s="148"/>
      <c r="AJ4" s="149"/>
      <c r="AK4" s="147">
        <f>AK5</f>
        <v>44634</v>
      </c>
      <c r="AL4" s="148"/>
      <c r="AM4" s="148"/>
      <c r="AN4" s="148"/>
      <c r="AO4" s="148"/>
      <c r="AP4" s="148"/>
      <c r="AQ4" s="149"/>
      <c r="AR4" s="147">
        <f>AR5</f>
        <v>44641</v>
      </c>
      <c r="AS4" s="148"/>
      <c r="AT4" s="148"/>
      <c r="AU4" s="148"/>
      <c r="AV4" s="148"/>
      <c r="AW4" s="148"/>
      <c r="AX4" s="149"/>
      <c r="AY4" s="147">
        <f>AY5</f>
        <v>44648</v>
      </c>
      <c r="AZ4" s="148"/>
      <c r="BA4" s="148"/>
      <c r="BB4" s="148"/>
      <c r="BC4" s="148"/>
      <c r="BD4" s="148"/>
      <c r="BE4" s="149"/>
      <c r="BF4" s="147">
        <f>BF5</f>
        <v>44655</v>
      </c>
      <c r="BG4" s="148"/>
      <c r="BH4" s="148"/>
      <c r="BI4" s="148"/>
      <c r="BJ4" s="148"/>
      <c r="BK4" s="148"/>
      <c r="BL4" s="149"/>
    </row>
    <row r="5" spans="1:64" ht="15" customHeight="1">
      <c r="A5" s="56" t="s">
        <v>9</v>
      </c>
      <c r="B5" s="153"/>
      <c r="C5" s="153"/>
      <c r="D5" s="153"/>
      <c r="E5" s="153"/>
      <c r="F5" s="153"/>
      <c r="G5" s="153"/>
      <c r="I5" s="10">
        <f>Project_Start-WEEKDAY(Project_Start,1)+2+7*(Display_Week-1)</f>
        <v>44606</v>
      </c>
      <c r="J5" s="9">
        <f>I5+1</f>
        <v>44607</v>
      </c>
      <c r="K5" s="9">
        <f t="shared" ref="K5:AX5" si="0">J5+1</f>
        <v>44608</v>
      </c>
      <c r="L5" s="9">
        <f t="shared" si="0"/>
        <v>44609</v>
      </c>
      <c r="M5" s="9">
        <f t="shared" si="0"/>
        <v>44610</v>
      </c>
      <c r="N5" s="9">
        <f t="shared" si="0"/>
        <v>44611</v>
      </c>
      <c r="O5" s="11">
        <f t="shared" si="0"/>
        <v>44612</v>
      </c>
      <c r="P5" s="10">
        <f>O5+1</f>
        <v>44613</v>
      </c>
      <c r="Q5" s="9">
        <f>P5+1</f>
        <v>44614</v>
      </c>
      <c r="R5" s="9">
        <f t="shared" si="0"/>
        <v>44615</v>
      </c>
      <c r="S5" s="9">
        <f t="shared" si="0"/>
        <v>44616</v>
      </c>
      <c r="T5" s="9">
        <f t="shared" si="0"/>
        <v>44617</v>
      </c>
      <c r="U5" s="9">
        <f t="shared" si="0"/>
        <v>44618</v>
      </c>
      <c r="V5" s="11">
        <f t="shared" si="0"/>
        <v>44619</v>
      </c>
      <c r="W5" s="10">
        <f>V5+1</f>
        <v>44620</v>
      </c>
      <c r="X5" s="9">
        <f>W5+1</f>
        <v>44621</v>
      </c>
      <c r="Y5" s="9">
        <f t="shared" si="0"/>
        <v>44622</v>
      </c>
      <c r="Z5" s="9">
        <f t="shared" si="0"/>
        <v>44623</v>
      </c>
      <c r="AA5" s="9">
        <f t="shared" si="0"/>
        <v>44624</v>
      </c>
      <c r="AB5" s="9">
        <f t="shared" si="0"/>
        <v>44625</v>
      </c>
      <c r="AC5" s="11">
        <f t="shared" si="0"/>
        <v>44626</v>
      </c>
      <c r="AD5" s="10">
        <f>AC5+1</f>
        <v>44627</v>
      </c>
      <c r="AE5" s="9">
        <f>AD5+1</f>
        <v>44628</v>
      </c>
      <c r="AF5" s="9">
        <f t="shared" si="0"/>
        <v>44629</v>
      </c>
      <c r="AG5" s="9">
        <f t="shared" si="0"/>
        <v>44630</v>
      </c>
      <c r="AH5" s="9">
        <f t="shared" si="0"/>
        <v>44631</v>
      </c>
      <c r="AI5" s="9">
        <f t="shared" si="0"/>
        <v>44632</v>
      </c>
      <c r="AJ5" s="11">
        <f t="shared" si="0"/>
        <v>44633</v>
      </c>
      <c r="AK5" s="10">
        <f>AJ5+1</f>
        <v>44634</v>
      </c>
      <c r="AL5" s="9">
        <f>AK5+1</f>
        <v>44635</v>
      </c>
      <c r="AM5" s="9">
        <f t="shared" si="0"/>
        <v>44636</v>
      </c>
      <c r="AN5" s="9">
        <f t="shared" si="0"/>
        <v>44637</v>
      </c>
      <c r="AO5" s="9">
        <f t="shared" si="0"/>
        <v>44638</v>
      </c>
      <c r="AP5" s="9">
        <f t="shared" si="0"/>
        <v>44639</v>
      </c>
      <c r="AQ5" s="11">
        <f t="shared" si="0"/>
        <v>44640</v>
      </c>
      <c r="AR5" s="10">
        <f>AQ5+1</f>
        <v>44641</v>
      </c>
      <c r="AS5" s="9">
        <f>AR5+1</f>
        <v>44642</v>
      </c>
      <c r="AT5" s="9">
        <f t="shared" si="0"/>
        <v>44643</v>
      </c>
      <c r="AU5" s="9">
        <f t="shared" si="0"/>
        <v>44644</v>
      </c>
      <c r="AV5" s="9">
        <f t="shared" si="0"/>
        <v>44645</v>
      </c>
      <c r="AW5" s="9">
        <f t="shared" si="0"/>
        <v>44646</v>
      </c>
      <c r="AX5" s="11">
        <f t="shared" si="0"/>
        <v>44647</v>
      </c>
      <c r="AY5" s="10">
        <f>AX5+1</f>
        <v>44648</v>
      </c>
      <c r="AZ5" s="9">
        <f>AY5+1</f>
        <v>44649</v>
      </c>
      <c r="BA5" s="9">
        <f t="shared" ref="BA5:BE5" si="1">AZ5+1</f>
        <v>44650</v>
      </c>
      <c r="BB5" s="9">
        <f t="shared" si="1"/>
        <v>44651</v>
      </c>
      <c r="BC5" s="9">
        <f t="shared" si="1"/>
        <v>44652</v>
      </c>
      <c r="BD5" s="9">
        <f t="shared" si="1"/>
        <v>44653</v>
      </c>
      <c r="BE5" s="11">
        <f t="shared" si="1"/>
        <v>44654</v>
      </c>
      <c r="BF5" s="10">
        <f>BE5+1</f>
        <v>44655</v>
      </c>
      <c r="BG5" s="9">
        <f>BF5+1</f>
        <v>44656</v>
      </c>
      <c r="BH5" s="9">
        <f t="shared" ref="BH5:BL5" si="2">BG5+1</f>
        <v>44657</v>
      </c>
      <c r="BI5" s="9">
        <f t="shared" si="2"/>
        <v>44658</v>
      </c>
      <c r="BJ5" s="9">
        <f t="shared" si="2"/>
        <v>44659</v>
      </c>
      <c r="BK5" s="9">
        <f t="shared" si="2"/>
        <v>44660</v>
      </c>
      <c r="BL5" s="11">
        <f t="shared" si="2"/>
        <v>44661</v>
      </c>
    </row>
    <row r="6" spans="1:64" ht="30" customHeight="1" thickBot="1">
      <c r="A6" s="56" t="s">
        <v>10</v>
      </c>
      <c r="B6" s="7" t="s">
        <v>11</v>
      </c>
      <c r="C6" s="8" t="s">
        <v>12</v>
      </c>
      <c r="D6" s="8" t="s">
        <v>13</v>
      </c>
      <c r="E6" s="8" t="s">
        <v>14</v>
      </c>
      <c r="F6" s="8" t="s">
        <v>15</v>
      </c>
      <c r="G6" s="8"/>
      <c r="H6" s="8" t="s">
        <v>16</v>
      </c>
      <c r="I6" s="12" t="str">
        <f>LEFT(TEXT(I5,"ddd"),O23)</f>
        <v/>
      </c>
      <c r="J6" s="12" t="str">
        <f>LEFT(TEXT(J5,"ddd"),1)</f>
        <v>m</v>
      </c>
      <c r="K6" s="12" t="str">
        <f t="shared" ref="K6:AR6" si="3">LEFT(TEXT(K5,"ddd"),1)</f>
        <v>m</v>
      </c>
      <c r="L6" s="12" t="str">
        <f>LEFT(TEXT(L5,"ddd"),1)</f>
        <v>j</v>
      </c>
      <c r="M6" s="12" t="str">
        <f t="shared" si="3"/>
        <v>v</v>
      </c>
      <c r="N6" s="12" t="str">
        <f t="shared" si="3"/>
        <v>s</v>
      </c>
      <c r="O6" s="12" t="str">
        <f t="shared" si="3"/>
        <v>d</v>
      </c>
      <c r="P6" s="12" t="str">
        <f>LEFT(TEXT(P5,"ddd"),1)</f>
        <v>l</v>
      </c>
      <c r="Q6" s="12" t="str">
        <f t="shared" si="3"/>
        <v>m</v>
      </c>
      <c r="R6" s="12" t="str">
        <f t="shared" si="3"/>
        <v>m</v>
      </c>
      <c r="S6" s="12" t="str">
        <f t="shared" si="3"/>
        <v>j</v>
      </c>
      <c r="T6" s="12" t="str">
        <f t="shared" si="3"/>
        <v>v</v>
      </c>
      <c r="U6" s="12" t="str">
        <f t="shared" si="3"/>
        <v>s</v>
      </c>
      <c r="V6" s="12" t="str">
        <f t="shared" si="3"/>
        <v>d</v>
      </c>
      <c r="W6" s="12" t="str">
        <f t="shared" si="3"/>
        <v>l</v>
      </c>
      <c r="X6" s="12" t="str">
        <f t="shared" si="3"/>
        <v>m</v>
      </c>
      <c r="Y6" s="12" t="str">
        <f t="shared" si="3"/>
        <v>m</v>
      </c>
      <c r="Z6" s="12" t="str">
        <f t="shared" si="3"/>
        <v>j</v>
      </c>
      <c r="AA6" s="12" t="str">
        <f t="shared" si="3"/>
        <v>v</v>
      </c>
      <c r="AB6" s="12" t="str">
        <f t="shared" si="3"/>
        <v>s</v>
      </c>
      <c r="AC6" s="12" t="str">
        <f t="shared" si="3"/>
        <v>d</v>
      </c>
      <c r="AD6" s="12" t="str">
        <f t="shared" si="3"/>
        <v>l</v>
      </c>
      <c r="AE6" s="12" t="str">
        <f t="shared" si="3"/>
        <v>m</v>
      </c>
      <c r="AF6" s="12" t="str">
        <f t="shared" si="3"/>
        <v>m</v>
      </c>
      <c r="AG6" s="12" t="str">
        <f t="shared" si="3"/>
        <v>j</v>
      </c>
      <c r="AH6" s="12" t="str">
        <f t="shared" si="3"/>
        <v>v</v>
      </c>
      <c r="AI6" s="12" t="str">
        <f t="shared" si="3"/>
        <v>s</v>
      </c>
      <c r="AJ6" s="12" t="str">
        <f t="shared" si="3"/>
        <v>d</v>
      </c>
      <c r="AK6" s="12" t="str">
        <f t="shared" si="3"/>
        <v>l</v>
      </c>
      <c r="AL6" s="12" t="str">
        <f t="shared" si="3"/>
        <v>m</v>
      </c>
      <c r="AM6" s="12" t="str">
        <f t="shared" si="3"/>
        <v>m</v>
      </c>
      <c r="AN6" s="12" t="str">
        <f t="shared" si="3"/>
        <v>j</v>
      </c>
      <c r="AO6" s="12" t="str">
        <f t="shared" si="3"/>
        <v>v</v>
      </c>
      <c r="AP6" s="12" t="str">
        <f t="shared" si="3"/>
        <v>s</v>
      </c>
      <c r="AQ6" s="12" t="str">
        <f t="shared" si="3"/>
        <v>d</v>
      </c>
      <c r="AR6" s="12" t="str">
        <f t="shared" si="3"/>
        <v>l</v>
      </c>
      <c r="AS6" s="12" t="str">
        <f t="shared" ref="AS6:BL6" si="4">LEFT(TEXT(AS5,"ddd"),1)</f>
        <v>m</v>
      </c>
      <c r="AT6" s="12" t="str">
        <f t="shared" si="4"/>
        <v>m</v>
      </c>
      <c r="AU6" s="12" t="str">
        <f t="shared" si="4"/>
        <v>j</v>
      </c>
      <c r="AV6" s="12" t="str">
        <f t="shared" si="4"/>
        <v>v</v>
      </c>
      <c r="AW6" s="12" t="str">
        <f t="shared" si="4"/>
        <v>s</v>
      </c>
      <c r="AX6" s="12" t="str">
        <f t="shared" si="4"/>
        <v>d</v>
      </c>
      <c r="AY6" s="12" t="str">
        <f t="shared" si="4"/>
        <v>l</v>
      </c>
      <c r="AZ6" s="12" t="str">
        <f t="shared" si="4"/>
        <v>m</v>
      </c>
      <c r="BA6" s="12" t="str">
        <f t="shared" si="4"/>
        <v>m</v>
      </c>
      <c r="BB6" s="12" t="str">
        <f t="shared" si="4"/>
        <v>j</v>
      </c>
      <c r="BC6" s="12" t="str">
        <f t="shared" si="4"/>
        <v>v</v>
      </c>
      <c r="BD6" s="12" t="str">
        <f t="shared" si="4"/>
        <v>s</v>
      </c>
      <c r="BE6" s="12" t="str">
        <f t="shared" si="4"/>
        <v>d</v>
      </c>
      <c r="BF6" s="12" t="str">
        <f t="shared" si="4"/>
        <v>l</v>
      </c>
      <c r="BG6" s="12" t="str">
        <f t="shared" si="4"/>
        <v>m</v>
      </c>
      <c r="BH6" s="12" t="str">
        <f t="shared" si="4"/>
        <v>m</v>
      </c>
      <c r="BI6" s="12" t="str">
        <f t="shared" si="4"/>
        <v>j</v>
      </c>
      <c r="BJ6" s="12" t="str">
        <f t="shared" si="4"/>
        <v>v</v>
      </c>
      <c r="BK6" s="12" t="str">
        <f t="shared" si="4"/>
        <v>s</v>
      </c>
      <c r="BL6" s="12" t="str">
        <f t="shared" si="4"/>
        <v>d</v>
      </c>
    </row>
    <row r="7" spans="1:64" ht="30" hidden="1" customHeight="1" thickBot="1">
      <c r="A7" s="55" t="s">
        <v>17</v>
      </c>
      <c r="C7" s="71"/>
      <c r="E7"/>
      <c r="H7" t="str">
        <f ca="1">IF(OR(ISBLANK(task_start),ISBLANK(task_end)),"",task_end-task_start+1)</f>
        <v/>
      </c>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row>
    <row r="8" spans="1:64" s="2" customFormat="1" ht="30" customHeight="1" thickBot="1">
      <c r="A8" s="56" t="s">
        <v>18</v>
      </c>
      <c r="B8" s="15" t="s">
        <v>19</v>
      </c>
      <c r="C8" s="72" t="s">
        <v>20</v>
      </c>
      <c r="D8" s="16"/>
      <c r="E8" s="17"/>
      <c r="F8" s="18"/>
      <c r="G8" s="14"/>
      <c r="H8" s="14" t="str">
        <f t="shared" ref="H8:H120" ca="1" si="5">IF(OR(ISBLANK(task_start),ISBLANK(task_end)),"",task_end-task_start+1)</f>
        <v/>
      </c>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row>
    <row r="9" spans="1:64" s="2" customFormat="1" ht="30" customHeight="1" thickBot="1">
      <c r="A9" s="56" t="s">
        <v>21</v>
      </c>
      <c r="B9" s="64" t="s">
        <v>22</v>
      </c>
      <c r="C9" s="73" t="s">
        <v>23</v>
      </c>
      <c r="D9" s="19">
        <v>1</v>
      </c>
      <c r="E9" s="60">
        <f>Project_Start</f>
        <v>44566</v>
      </c>
      <c r="F9" s="60">
        <f>E9+1</f>
        <v>44567</v>
      </c>
      <c r="G9" s="14"/>
      <c r="H9" s="14">
        <f t="shared" ca="1" si="5"/>
        <v>2</v>
      </c>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row>
    <row r="10" spans="1:64" s="2" customFormat="1" ht="30" customHeight="1" thickBot="1">
      <c r="A10" s="56" t="s">
        <v>24</v>
      </c>
      <c r="B10" s="69" t="s">
        <v>25</v>
      </c>
      <c r="C10" s="73" t="s">
        <v>26</v>
      </c>
      <c r="D10" s="19">
        <v>1</v>
      </c>
      <c r="E10" s="60">
        <f>F9</f>
        <v>44567</v>
      </c>
      <c r="F10" s="60">
        <f>E10+1</f>
        <v>44568</v>
      </c>
      <c r="G10" s="14"/>
      <c r="H10" s="14">
        <f t="shared" ca="1" si="5"/>
        <v>2</v>
      </c>
      <c r="I10" s="41"/>
      <c r="J10" s="41"/>
      <c r="K10" s="41"/>
      <c r="L10" s="41"/>
      <c r="M10" s="41"/>
      <c r="N10" s="41"/>
      <c r="O10" s="41"/>
      <c r="P10" s="41"/>
      <c r="Q10" s="41"/>
      <c r="R10" s="41"/>
      <c r="S10" s="41"/>
      <c r="T10" s="41"/>
      <c r="U10" s="42"/>
      <c r="V10" s="42"/>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64" s="2" customFormat="1" ht="30" customHeight="1" thickBot="1">
      <c r="A11" s="55"/>
      <c r="B11" s="69" t="s">
        <v>27</v>
      </c>
      <c r="C11" s="73" t="s">
        <v>28</v>
      </c>
      <c r="D11" s="19">
        <v>1</v>
      </c>
      <c r="E11" s="60">
        <f>F10</f>
        <v>44568</v>
      </c>
      <c r="F11" s="60">
        <f>E11+2</f>
        <v>44570</v>
      </c>
      <c r="G11" s="14"/>
      <c r="H11" s="14">
        <f t="shared" ca="1" si="5"/>
        <v>3</v>
      </c>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64" s="2" customFormat="1" ht="30" customHeight="1" thickBot="1">
      <c r="A12" s="55"/>
      <c r="B12" s="69" t="s">
        <v>29</v>
      </c>
      <c r="C12" s="73" t="s">
        <v>30</v>
      </c>
      <c r="D12" s="19">
        <v>1</v>
      </c>
      <c r="E12" s="60">
        <f>F11</f>
        <v>44570</v>
      </c>
      <c r="F12" s="60">
        <f>E12+1</f>
        <v>44571</v>
      </c>
      <c r="G12" s="14"/>
      <c r="H12" s="14">
        <f t="shared" ca="1" si="5"/>
        <v>2</v>
      </c>
      <c r="I12" s="41"/>
      <c r="J12" s="41"/>
      <c r="K12" s="41"/>
      <c r="L12" s="41"/>
      <c r="M12" s="41"/>
      <c r="N12" s="41"/>
      <c r="O12" s="41"/>
      <c r="P12" s="41"/>
      <c r="Q12" s="41"/>
      <c r="R12" s="41"/>
      <c r="S12" s="41"/>
      <c r="T12" s="41"/>
      <c r="U12" s="41"/>
      <c r="V12" s="41"/>
      <c r="W12" s="41"/>
      <c r="X12" s="41"/>
      <c r="Y12" s="42"/>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row>
    <row r="13" spans="1:64" s="2" customFormat="1" ht="30" customHeight="1" thickBot="1">
      <c r="A13" s="55"/>
      <c r="B13" s="69" t="s">
        <v>31</v>
      </c>
      <c r="C13" s="73" t="s">
        <v>32</v>
      </c>
      <c r="D13" s="19">
        <v>1</v>
      </c>
      <c r="E13" s="60">
        <f>F12</f>
        <v>44571</v>
      </c>
      <c r="F13" s="60">
        <f>E13+0</f>
        <v>44571</v>
      </c>
      <c r="G13" s="14"/>
      <c r="H13" s="14">
        <f t="shared" ca="1" si="5"/>
        <v>1</v>
      </c>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row>
    <row r="14" spans="1:64" s="2" customFormat="1" ht="30" customHeight="1" thickBot="1">
      <c r="A14" s="56" t="s">
        <v>33</v>
      </c>
      <c r="B14" s="20" t="s">
        <v>34</v>
      </c>
      <c r="C14" s="74"/>
      <c r="D14" s="21"/>
      <c r="E14" s="22"/>
      <c r="F14" s="23"/>
      <c r="G14" s="14"/>
      <c r="H14" s="14" t="str">
        <f t="shared" ca="1" si="5"/>
        <v/>
      </c>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row>
    <row r="15" spans="1:64" s="2" customFormat="1" ht="30" customHeight="1" thickBot="1">
      <c r="A15" s="56"/>
      <c r="B15" s="65" t="s">
        <v>27</v>
      </c>
      <c r="C15" s="24" t="s">
        <v>35</v>
      </c>
      <c r="D15" s="24">
        <v>1</v>
      </c>
      <c r="E15" s="61">
        <v>44445</v>
      </c>
      <c r="F15" s="61">
        <v>44445</v>
      </c>
      <c r="G15" s="14"/>
      <c r="H15" s="14">
        <f t="shared" ca="1" si="5"/>
        <v>1</v>
      </c>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row>
    <row r="16" spans="1:64" s="2" customFormat="1" ht="30" customHeight="1" thickBot="1">
      <c r="A16" s="56"/>
      <c r="B16" s="65" t="s">
        <v>36</v>
      </c>
      <c r="C16" s="24" t="s">
        <v>23</v>
      </c>
      <c r="D16" s="24">
        <v>1</v>
      </c>
      <c r="E16" s="61">
        <v>44446</v>
      </c>
      <c r="F16" s="61">
        <v>44448</v>
      </c>
      <c r="G16" s="14"/>
      <c r="H16" s="14"/>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row>
    <row r="17" spans="1:64" s="2" customFormat="1" ht="30" customHeight="1" thickBot="1">
      <c r="A17" s="55"/>
      <c r="B17" s="65" t="s">
        <v>37</v>
      </c>
      <c r="C17" s="24" t="s">
        <v>26</v>
      </c>
      <c r="D17" s="24">
        <v>1</v>
      </c>
      <c r="E17" s="61">
        <v>44447</v>
      </c>
      <c r="F17" s="61">
        <v>44448</v>
      </c>
      <c r="G17" s="14"/>
      <c r="H17" s="14">
        <f t="shared" ca="1" si="5"/>
        <v>2</v>
      </c>
      <c r="I17" s="41"/>
      <c r="J17" s="41"/>
      <c r="K17" s="41"/>
      <c r="L17" s="41"/>
      <c r="M17" s="41"/>
      <c r="N17" s="41"/>
      <c r="O17" s="41"/>
      <c r="P17" s="41"/>
      <c r="Q17" s="41"/>
      <c r="R17" s="41"/>
      <c r="S17" s="41"/>
      <c r="T17" s="41"/>
      <c r="U17" s="42"/>
      <c r="V17" s="42"/>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row>
    <row r="18" spans="1:64" s="2" customFormat="1" ht="30" customHeight="1" thickBot="1">
      <c r="A18" s="55"/>
      <c r="B18" s="65" t="s">
        <v>38</v>
      </c>
      <c r="C18" s="24" t="s">
        <v>28</v>
      </c>
      <c r="D18" s="24">
        <v>1</v>
      </c>
      <c r="E18" s="61">
        <f t="shared" ref="E18" si="6">E16+1</f>
        <v>44447</v>
      </c>
      <c r="F18" s="61">
        <v>44451</v>
      </c>
      <c r="G18" s="14"/>
      <c r="H18" s="14">
        <f t="shared" ca="1" si="5"/>
        <v>5</v>
      </c>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row>
    <row r="19" spans="1:64" s="2" customFormat="1" ht="30" customHeight="1" thickBot="1">
      <c r="A19" s="55"/>
      <c r="B19" s="65" t="s">
        <v>39</v>
      </c>
      <c r="C19" s="24" t="s">
        <v>30</v>
      </c>
      <c r="D19" s="24">
        <v>1</v>
      </c>
      <c r="E19" s="61">
        <v>44451</v>
      </c>
      <c r="F19" s="61">
        <f>E19+2</f>
        <v>44453</v>
      </c>
      <c r="G19" s="14"/>
      <c r="H19" s="14">
        <f t="shared" ca="1" si="5"/>
        <v>3</v>
      </c>
      <c r="I19" s="41"/>
      <c r="J19" s="41"/>
      <c r="K19" s="41"/>
      <c r="L19" s="41"/>
      <c r="M19" s="41"/>
      <c r="N19" s="41"/>
      <c r="O19" s="41"/>
      <c r="P19" s="41"/>
      <c r="Q19" s="41"/>
      <c r="R19" s="41"/>
      <c r="S19" s="41"/>
      <c r="T19" s="41"/>
      <c r="U19" s="41"/>
      <c r="V19" s="41"/>
      <c r="W19" s="41"/>
      <c r="X19" s="41"/>
      <c r="Y19" s="42"/>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row>
    <row r="20" spans="1:64" s="2" customFormat="1" ht="30" customHeight="1" thickBot="1">
      <c r="A20" s="55"/>
      <c r="B20" s="65" t="s">
        <v>40</v>
      </c>
      <c r="C20" s="24" t="s">
        <v>32</v>
      </c>
      <c r="D20" s="24">
        <v>1</v>
      </c>
      <c r="E20" s="61">
        <v>44452</v>
      </c>
      <c r="F20" s="61">
        <v>44453</v>
      </c>
      <c r="G20" s="14"/>
      <c r="H20" s="14">
        <f t="shared" ca="1" si="5"/>
        <v>2</v>
      </c>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row>
    <row r="21" spans="1:64" s="2" customFormat="1" ht="30" customHeight="1" thickBot="1">
      <c r="A21" s="55"/>
      <c r="B21" s="65" t="s">
        <v>41</v>
      </c>
      <c r="C21" s="24" t="s">
        <v>42</v>
      </c>
      <c r="D21" s="24">
        <v>1</v>
      </c>
      <c r="E21" s="61">
        <v>44450</v>
      </c>
      <c r="F21" s="61">
        <v>44453</v>
      </c>
      <c r="G21" s="14"/>
      <c r="H21" s="14"/>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row>
    <row r="22" spans="1:64" s="2" customFormat="1" ht="30" customHeight="1" thickBot="1">
      <c r="A22" s="55"/>
      <c r="B22" s="65" t="s">
        <v>31</v>
      </c>
      <c r="C22" s="24" t="s">
        <v>43</v>
      </c>
      <c r="D22" s="24">
        <v>1</v>
      </c>
      <c r="E22" s="61">
        <v>44452</v>
      </c>
      <c r="F22" s="61">
        <v>44453</v>
      </c>
      <c r="G22" s="14"/>
      <c r="H22" s="14"/>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row>
    <row r="23" spans="1:64" s="2" customFormat="1" ht="30" customHeight="1" thickBot="1">
      <c r="A23" s="55" t="s">
        <v>44</v>
      </c>
      <c r="B23" s="25" t="s">
        <v>45</v>
      </c>
      <c r="C23" s="75"/>
      <c r="D23" s="26"/>
      <c r="E23" s="27"/>
      <c r="F23" s="28"/>
      <c r="G23" s="14"/>
      <c r="H23" s="14" t="str">
        <f t="shared" ca="1" si="5"/>
        <v/>
      </c>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64" s="2" customFormat="1" ht="30" customHeight="1" thickBot="1">
      <c r="A24" s="55"/>
      <c r="B24" s="66" t="s">
        <v>27</v>
      </c>
      <c r="C24" s="29" t="s">
        <v>35</v>
      </c>
      <c r="D24" s="29">
        <v>1</v>
      </c>
      <c r="E24" s="62">
        <v>44452</v>
      </c>
      <c r="F24" s="62">
        <v>44452</v>
      </c>
      <c r="G24" s="14"/>
      <c r="H24" s="14">
        <f t="shared" ca="1" si="5"/>
        <v>1</v>
      </c>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row>
    <row r="25" spans="1:64" s="2" customFormat="1" ht="30" customHeight="1" thickBot="1">
      <c r="A25" s="55"/>
      <c r="B25" s="66" t="s">
        <v>46</v>
      </c>
      <c r="C25" s="29" t="s">
        <v>23</v>
      </c>
      <c r="D25" s="29">
        <v>1</v>
      </c>
      <c r="E25" s="62">
        <v>44452</v>
      </c>
      <c r="F25" s="62">
        <v>44455</v>
      </c>
      <c r="G25" s="14"/>
      <c r="H25" s="14"/>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row>
    <row r="26" spans="1:64" s="2" customFormat="1" ht="30" customHeight="1" thickBot="1">
      <c r="A26" s="55"/>
      <c r="B26" s="66" t="s">
        <v>47</v>
      </c>
      <c r="C26" s="29" t="s">
        <v>26</v>
      </c>
      <c r="D26" s="29">
        <v>1</v>
      </c>
      <c r="E26" s="62">
        <f>F24+1</f>
        <v>44453</v>
      </c>
      <c r="F26" s="62">
        <v>44459</v>
      </c>
      <c r="G26" s="14"/>
      <c r="H26" s="14">
        <f t="shared" ca="1" si="5"/>
        <v>7</v>
      </c>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row>
    <row r="27" spans="1:64" s="2" customFormat="1" ht="30" customHeight="1" thickBot="1">
      <c r="A27" s="55"/>
      <c r="B27" s="66" t="s">
        <v>48</v>
      </c>
      <c r="C27" s="29" t="s">
        <v>28</v>
      </c>
      <c r="D27" s="29">
        <v>1</v>
      </c>
      <c r="E27" s="62">
        <f>E26+5</f>
        <v>44458</v>
      </c>
      <c r="F27" s="62">
        <f>E27+5</f>
        <v>44463</v>
      </c>
      <c r="G27" s="14"/>
      <c r="H27" s="14">
        <f t="shared" ca="1" si="5"/>
        <v>6</v>
      </c>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row>
    <row r="28" spans="1:64" s="2" customFormat="1" ht="30" customHeight="1" thickBot="1">
      <c r="A28" s="55"/>
      <c r="B28" s="66" t="s">
        <v>49</v>
      </c>
      <c r="C28" s="29" t="s">
        <v>30</v>
      </c>
      <c r="D28" s="29">
        <v>1</v>
      </c>
      <c r="E28" s="62">
        <f>F27+1</f>
        <v>44464</v>
      </c>
      <c r="F28" s="62">
        <v>44469</v>
      </c>
      <c r="G28" s="14"/>
      <c r="H28" s="14">
        <f t="shared" ca="1" si="5"/>
        <v>6</v>
      </c>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64" s="2" customFormat="1" ht="30" customHeight="1" thickBot="1">
      <c r="A29" s="55"/>
      <c r="B29" s="66" t="s">
        <v>50</v>
      </c>
      <c r="C29" s="29" t="s">
        <v>32</v>
      </c>
      <c r="D29" s="29">
        <v>1</v>
      </c>
      <c r="E29" s="62">
        <v>44464</v>
      </c>
      <c r="F29" s="62">
        <v>44470</v>
      </c>
      <c r="G29" s="14"/>
      <c r="H29" s="14"/>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64" s="2" customFormat="1" ht="30" customHeight="1" thickBot="1">
      <c r="A30" s="55"/>
      <c r="B30" s="66" t="s">
        <v>31</v>
      </c>
      <c r="C30" s="29" t="s">
        <v>43</v>
      </c>
      <c r="D30" s="29">
        <v>1</v>
      </c>
      <c r="E30" s="62">
        <v>44469</v>
      </c>
      <c r="F30" s="62">
        <v>44470</v>
      </c>
      <c r="G30" s="14"/>
      <c r="H30" s="14">
        <f t="shared" ca="1" si="5"/>
        <v>2</v>
      </c>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row>
    <row r="31" spans="1:64" s="2" customFormat="1" ht="30" customHeight="1" thickBot="1">
      <c r="A31" s="55" t="s">
        <v>44</v>
      </c>
      <c r="B31" s="30" t="s">
        <v>51</v>
      </c>
      <c r="C31" s="76"/>
      <c r="D31" s="31"/>
      <c r="E31" s="32"/>
      <c r="F31" s="33"/>
      <c r="G31" s="14"/>
      <c r="H31" s="14" t="str">
        <f t="shared" ca="1" si="5"/>
        <v/>
      </c>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64" s="2" customFormat="1" ht="30" customHeight="1" thickBot="1">
      <c r="A32" s="55"/>
      <c r="B32" s="68" t="s">
        <v>27</v>
      </c>
      <c r="C32" s="77" t="s">
        <v>35</v>
      </c>
      <c r="D32" s="34">
        <v>1</v>
      </c>
      <c r="E32" s="63">
        <v>44473</v>
      </c>
      <c r="F32" s="63">
        <v>44473</v>
      </c>
      <c r="G32" s="14"/>
      <c r="H32" s="14">
        <f t="shared" ca="1" si="5"/>
        <v>1</v>
      </c>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row>
    <row r="33" spans="1:64" s="2" customFormat="1" ht="30" customHeight="1" thickBot="1">
      <c r="A33" s="55"/>
      <c r="B33" s="68" t="s">
        <v>52</v>
      </c>
      <c r="C33" s="77" t="s">
        <v>23</v>
      </c>
      <c r="D33" s="34">
        <v>1</v>
      </c>
      <c r="E33" s="63">
        <v>44474</v>
      </c>
      <c r="F33" s="63">
        <v>44475</v>
      </c>
      <c r="G33" s="14"/>
      <c r="H33" s="14"/>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row>
    <row r="34" spans="1:64" s="2" customFormat="1" ht="30" customHeight="1" thickBot="1">
      <c r="A34" s="55"/>
      <c r="B34" s="67" t="s">
        <v>53</v>
      </c>
      <c r="C34" s="77" t="s">
        <v>26</v>
      </c>
      <c r="D34" s="34">
        <v>1</v>
      </c>
      <c r="E34" s="63">
        <v>44474</v>
      </c>
      <c r="F34" s="63">
        <v>44475</v>
      </c>
      <c r="G34" s="14"/>
      <c r="H34" s="14">
        <f t="shared" ca="1" si="5"/>
        <v>2</v>
      </c>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row>
    <row r="35" spans="1:64" s="2" customFormat="1" ht="30" customHeight="1" thickBot="1">
      <c r="A35" s="55"/>
      <c r="B35" s="67" t="s">
        <v>54</v>
      </c>
      <c r="C35" s="77" t="s">
        <v>28</v>
      </c>
      <c r="D35" s="34">
        <v>1</v>
      </c>
      <c r="E35" s="63">
        <v>44476</v>
      </c>
      <c r="F35" s="63">
        <v>44477</v>
      </c>
      <c r="G35" s="14"/>
      <c r="H35" s="14">
        <f t="shared" ca="1" si="5"/>
        <v>2</v>
      </c>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row>
    <row r="36" spans="1:64" s="2" customFormat="1" ht="30" customHeight="1" thickBot="1">
      <c r="A36" s="55"/>
      <c r="B36" s="67" t="s">
        <v>55</v>
      </c>
      <c r="C36" s="77" t="s">
        <v>30</v>
      </c>
      <c r="D36" s="34">
        <v>1</v>
      </c>
      <c r="E36" s="63">
        <v>44476</v>
      </c>
      <c r="F36" s="63">
        <v>44477</v>
      </c>
      <c r="G36" s="14"/>
      <c r="H36" s="14">
        <f t="shared" ca="1" si="5"/>
        <v>2</v>
      </c>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row>
    <row r="37" spans="1:64" s="2" customFormat="1" ht="30" customHeight="1" thickBot="1">
      <c r="A37" s="55"/>
      <c r="B37" s="68" t="s">
        <v>56</v>
      </c>
      <c r="C37" s="77" t="s">
        <v>32</v>
      </c>
      <c r="D37" s="34">
        <v>1</v>
      </c>
      <c r="E37" s="63">
        <v>44473</v>
      </c>
      <c r="F37" s="63">
        <v>44476</v>
      </c>
      <c r="G37" s="14"/>
      <c r="H37" s="14"/>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row>
    <row r="38" spans="1:64" s="2" customFormat="1" ht="30" customHeight="1" thickBot="1">
      <c r="A38" s="55"/>
      <c r="B38" s="67" t="s">
        <v>31</v>
      </c>
      <c r="C38" s="77" t="s">
        <v>32</v>
      </c>
      <c r="D38" s="34">
        <v>1</v>
      </c>
      <c r="E38" s="63">
        <v>44477</v>
      </c>
      <c r="F38" s="63">
        <v>44477</v>
      </c>
      <c r="G38" s="14"/>
      <c r="H38" s="14">
        <f t="shared" ca="1" si="5"/>
        <v>1</v>
      </c>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row>
    <row r="39" spans="1:64" s="2" customFormat="1" ht="30" customHeight="1" thickBot="1">
      <c r="A39" s="55"/>
      <c r="B39" s="82" t="s">
        <v>57</v>
      </c>
      <c r="C39" s="79"/>
      <c r="D39" s="80"/>
      <c r="E39" s="81"/>
      <c r="F39" s="81"/>
      <c r="G39" s="14"/>
      <c r="H39" s="14"/>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row>
    <row r="40" spans="1:64" s="2" customFormat="1" ht="30" customHeight="1" thickBot="1">
      <c r="A40" s="55"/>
      <c r="B40" s="109" t="s">
        <v>27</v>
      </c>
      <c r="C40" s="84" t="s">
        <v>35</v>
      </c>
      <c r="D40" s="85">
        <v>1</v>
      </c>
      <c r="E40" s="86">
        <v>44478</v>
      </c>
      <c r="F40" s="86">
        <v>44478</v>
      </c>
      <c r="G40" s="14"/>
      <c r="H40" s="14"/>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row>
    <row r="41" spans="1:64" s="2" customFormat="1" ht="30" customHeight="1" thickBot="1">
      <c r="A41" s="55"/>
      <c r="B41" s="83" t="s">
        <v>58</v>
      </c>
      <c r="C41" s="84" t="s">
        <v>23</v>
      </c>
      <c r="D41" s="85">
        <v>1</v>
      </c>
      <c r="E41" s="86">
        <v>44479</v>
      </c>
      <c r="F41" s="86">
        <v>44480</v>
      </c>
      <c r="G41" s="14"/>
      <c r="H41" s="14"/>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row>
    <row r="42" spans="1:64" s="2" customFormat="1" ht="30" customHeight="1" thickBot="1">
      <c r="A42" s="55"/>
      <c r="B42" s="109" t="s">
        <v>59</v>
      </c>
      <c r="C42" s="84" t="s">
        <v>60</v>
      </c>
      <c r="D42" s="85">
        <v>1</v>
      </c>
      <c r="E42" s="86">
        <v>44478</v>
      </c>
      <c r="F42" s="86">
        <v>44482</v>
      </c>
      <c r="G42" s="14"/>
      <c r="H42" s="14"/>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row>
    <row r="43" spans="1:64" s="2" customFormat="1" ht="30" customHeight="1" thickBot="1">
      <c r="A43" s="55"/>
      <c r="B43" s="109" t="s">
        <v>61</v>
      </c>
      <c r="C43" s="84" t="s">
        <v>30</v>
      </c>
      <c r="D43" s="85">
        <v>1</v>
      </c>
      <c r="E43" s="86">
        <v>44482</v>
      </c>
      <c r="F43" s="86">
        <v>44483</v>
      </c>
      <c r="G43" s="14"/>
      <c r="H43" s="14"/>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row>
    <row r="44" spans="1:64" s="2" customFormat="1" ht="30" customHeight="1" thickBot="1">
      <c r="A44" s="55"/>
      <c r="B44" s="109" t="s">
        <v>62</v>
      </c>
      <c r="C44" s="84" t="s">
        <v>23</v>
      </c>
      <c r="D44" s="85">
        <v>1</v>
      </c>
      <c r="E44" s="86">
        <v>44482</v>
      </c>
      <c r="F44" s="86">
        <v>44484</v>
      </c>
      <c r="G44" s="14"/>
      <c r="H44" s="14"/>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row>
    <row r="45" spans="1:64" s="2" customFormat="1" ht="30" customHeight="1" thickBot="1">
      <c r="A45" s="55"/>
      <c r="B45" s="109" t="s">
        <v>61</v>
      </c>
      <c r="C45" s="84" t="s">
        <v>63</v>
      </c>
      <c r="D45" s="85">
        <v>1</v>
      </c>
      <c r="E45" s="86">
        <v>44483</v>
      </c>
      <c r="F45" s="86">
        <v>44484</v>
      </c>
      <c r="G45" s="14"/>
      <c r="H45" s="14"/>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row>
    <row r="46" spans="1:64" s="2" customFormat="1" ht="30" customHeight="1" thickBot="1">
      <c r="A46" s="55"/>
      <c r="B46" s="109" t="s">
        <v>64</v>
      </c>
      <c r="C46" s="84" t="s">
        <v>65</v>
      </c>
      <c r="D46" s="85">
        <v>1</v>
      </c>
      <c r="E46" s="86">
        <v>44484</v>
      </c>
      <c r="F46" s="86">
        <v>44484</v>
      </c>
      <c r="G46" s="14"/>
      <c r="H46" s="14"/>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row>
    <row r="47" spans="1:64" s="2" customFormat="1" ht="30" customHeight="1" thickBot="1">
      <c r="A47" s="55"/>
      <c r="B47" s="87" t="s">
        <v>66</v>
      </c>
      <c r="C47" s="88"/>
      <c r="D47" s="89"/>
      <c r="E47" s="90"/>
      <c r="F47" s="90"/>
      <c r="G47" s="14"/>
      <c r="H47" s="14"/>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row>
    <row r="48" spans="1:64" s="2" customFormat="1" ht="30" customHeight="1" thickBot="1">
      <c r="A48" s="55"/>
      <c r="B48" s="110" t="s">
        <v>27</v>
      </c>
      <c r="C48" s="92" t="s">
        <v>35</v>
      </c>
      <c r="D48" s="93">
        <v>1</v>
      </c>
      <c r="E48" s="94">
        <v>44484</v>
      </c>
      <c r="F48" s="94">
        <v>44487</v>
      </c>
      <c r="G48" s="14"/>
      <c r="H48" s="14"/>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row>
    <row r="49" spans="1:64" s="2" customFormat="1" ht="30" customHeight="1" thickBot="1">
      <c r="A49" s="55"/>
      <c r="B49" s="110" t="s">
        <v>67</v>
      </c>
      <c r="C49" s="92" t="s">
        <v>23</v>
      </c>
      <c r="D49" s="93">
        <v>1</v>
      </c>
      <c r="E49" s="94">
        <v>44485</v>
      </c>
      <c r="F49" s="94">
        <v>44488</v>
      </c>
      <c r="G49" s="14"/>
      <c r="H49" s="14"/>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row>
    <row r="50" spans="1:64" s="2" customFormat="1" ht="30" customHeight="1" thickBot="1">
      <c r="A50" s="55"/>
      <c r="B50" s="110" t="s">
        <v>68</v>
      </c>
      <c r="C50" s="92" t="s">
        <v>69</v>
      </c>
      <c r="D50" s="93">
        <v>1</v>
      </c>
      <c r="E50" s="94">
        <v>44486</v>
      </c>
      <c r="F50" s="94">
        <v>44487</v>
      </c>
      <c r="G50" s="14"/>
      <c r="H50" s="14"/>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row>
    <row r="51" spans="1:64" s="2" customFormat="1" ht="30" customHeight="1" thickBot="1">
      <c r="A51" s="55"/>
      <c r="B51" s="110" t="s">
        <v>70</v>
      </c>
      <c r="C51" s="92" t="s">
        <v>30</v>
      </c>
      <c r="D51" s="93">
        <v>1</v>
      </c>
      <c r="E51" s="94">
        <v>44486</v>
      </c>
      <c r="F51" s="94">
        <v>44487</v>
      </c>
      <c r="G51" s="14"/>
      <c r="H51" s="14"/>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row>
    <row r="52" spans="1:64" s="2" customFormat="1" ht="30" customHeight="1" thickBot="1">
      <c r="A52" s="55"/>
      <c r="B52" s="110" t="s">
        <v>71</v>
      </c>
      <c r="C52" s="92" t="s">
        <v>69</v>
      </c>
      <c r="D52" s="93">
        <v>1</v>
      </c>
      <c r="E52" s="94">
        <v>44487</v>
      </c>
      <c r="F52" s="94">
        <v>44488</v>
      </c>
      <c r="G52" s="14"/>
      <c r="H52" s="14"/>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row>
    <row r="53" spans="1:64" s="2" customFormat="1" ht="30" customHeight="1" thickBot="1">
      <c r="A53" s="55"/>
      <c r="B53" s="110" t="s">
        <v>72</v>
      </c>
      <c r="C53" s="92" t="s">
        <v>26</v>
      </c>
      <c r="D53" s="93">
        <v>1</v>
      </c>
      <c r="E53" s="94">
        <v>44487</v>
      </c>
      <c r="F53" s="94">
        <v>44489</v>
      </c>
      <c r="G53" s="14"/>
      <c r="H53" s="14"/>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row>
    <row r="54" spans="1:64" s="2" customFormat="1" ht="30" customHeight="1" thickBot="1">
      <c r="A54" s="55"/>
      <c r="B54" s="91" t="s">
        <v>56</v>
      </c>
      <c r="C54" s="92" t="s">
        <v>26</v>
      </c>
      <c r="D54" s="93">
        <v>1</v>
      </c>
      <c r="E54" s="94">
        <v>44486</v>
      </c>
      <c r="F54" s="94">
        <v>44491</v>
      </c>
      <c r="G54" s="14"/>
      <c r="H54" s="14"/>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row>
    <row r="55" spans="1:64" s="2" customFormat="1" ht="30" customHeight="1" thickBot="1">
      <c r="A55" s="55"/>
      <c r="B55" s="91" t="s">
        <v>73</v>
      </c>
      <c r="C55" s="92" t="s">
        <v>74</v>
      </c>
      <c r="D55" s="93">
        <v>1</v>
      </c>
      <c r="E55" s="94">
        <v>44491</v>
      </c>
      <c r="F55" s="94">
        <v>44491</v>
      </c>
      <c r="G55" s="14"/>
      <c r="H55" s="14"/>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row>
    <row r="56" spans="1:64" s="2" customFormat="1" ht="30" customHeight="1" thickBot="1">
      <c r="A56" s="55" t="s">
        <v>75</v>
      </c>
      <c r="B56" s="95" t="s">
        <v>76</v>
      </c>
      <c r="C56" s="96"/>
      <c r="D56" s="97"/>
      <c r="E56" s="98"/>
      <c r="F56" s="98"/>
      <c r="G56" s="14"/>
      <c r="H56" s="14" t="str">
        <f t="shared" ca="1" si="5"/>
        <v/>
      </c>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row>
    <row r="57" spans="1:64" s="2" customFormat="1" ht="30" customHeight="1" thickBot="1">
      <c r="A57" s="55"/>
      <c r="B57" s="99" t="s">
        <v>27</v>
      </c>
      <c r="C57" s="101" t="s">
        <v>35</v>
      </c>
      <c r="D57" s="100">
        <v>1</v>
      </c>
      <c r="E57" s="101">
        <v>44493</v>
      </c>
      <c r="F57" s="101">
        <v>44493</v>
      </c>
      <c r="G57" s="14"/>
      <c r="H57" s="14"/>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row>
    <row r="58" spans="1:64" s="2" customFormat="1" ht="30" customHeight="1" thickBot="1">
      <c r="A58" s="55"/>
      <c r="B58" s="99" t="s">
        <v>77</v>
      </c>
      <c r="C58" s="101" t="s">
        <v>23</v>
      </c>
      <c r="D58" s="100">
        <v>1</v>
      </c>
      <c r="E58" s="101">
        <v>44494</v>
      </c>
      <c r="F58" s="101">
        <v>44495</v>
      </c>
      <c r="G58" s="14"/>
      <c r="H58" s="14"/>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row>
    <row r="59" spans="1:64" s="2" customFormat="1" ht="30" customHeight="1" thickBot="1">
      <c r="A59" s="55"/>
      <c r="B59" s="99" t="s">
        <v>78</v>
      </c>
      <c r="C59" s="101" t="s">
        <v>60</v>
      </c>
      <c r="D59" s="100">
        <v>1</v>
      </c>
      <c r="E59" s="101">
        <v>44494</v>
      </c>
      <c r="F59" s="101">
        <v>44495</v>
      </c>
      <c r="G59" s="14"/>
      <c r="H59" s="14"/>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row>
    <row r="60" spans="1:64" s="2" customFormat="1" ht="30" customHeight="1" thickBot="1">
      <c r="A60" s="55"/>
      <c r="B60" s="99" t="s">
        <v>79</v>
      </c>
      <c r="C60" s="101" t="s">
        <v>30</v>
      </c>
      <c r="D60" s="100">
        <v>1</v>
      </c>
      <c r="E60" s="101">
        <v>44495</v>
      </c>
      <c r="F60" s="101">
        <v>44497</v>
      </c>
      <c r="G60" s="14"/>
      <c r="H60" s="14"/>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row>
    <row r="61" spans="1:64" s="2" customFormat="1" ht="30" customHeight="1" thickBot="1">
      <c r="A61" s="55"/>
      <c r="B61" s="99" t="s">
        <v>56</v>
      </c>
      <c r="C61" s="101" t="s">
        <v>32</v>
      </c>
      <c r="D61" s="100">
        <v>1</v>
      </c>
      <c r="E61" s="101">
        <v>44495</v>
      </c>
      <c r="F61" s="101">
        <v>44497</v>
      </c>
      <c r="G61" s="14"/>
      <c r="H61" s="14"/>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row>
    <row r="62" spans="1:64" s="2" customFormat="1" ht="30" customHeight="1" thickBot="1">
      <c r="A62" s="55"/>
      <c r="B62" s="99" t="s">
        <v>73</v>
      </c>
      <c r="C62" s="101" t="s">
        <v>23</v>
      </c>
      <c r="D62" s="100">
        <v>1</v>
      </c>
      <c r="E62" s="101">
        <v>44498</v>
      </c>
      <c r="F62" s="101">
        <v>44498</v>
      </c>
      <c r="G62" s="14"/>
      <c r="H62" s="14"/>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row>
    <row r="63" spans="1:64" s="2" customFormat="1" ht="30" customHeight="1" thickBot="1">
      <c r="A63" s="55"/>
      <c r="B63" s="102" t="s">
        <v>80</v>
      </c>
      <c r="C63" s="103"/>
      <c r="D63" s="104"/>
      <c r="E63" s="105"/>
      <c r="F63" s="105"/>
      <c r="G63" s="14"/>
      <c r="H63" s="14"/>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row>
    <row r="64" spans="1:64" s="2" customFormat="1" ht="30" customHeight="1" thickBot="1">
      <c r="A64" s="55"/>
      <c r="B64" s="106" t="s">
        <v>27</v>
      </c>
      <c r="C64" s="107" t="s">
        <v>35</v>
      </c>
      <c r="D64" s="107">
        <v>1</v>
      </c>
      <c r="E64" s="108">
        <v>44499</v>
      </c>
      <c r="F64" s="108">
        <v>44499</v>
      </c>
      <c r="G64" s="14"/>
      <c r="H64" s="14"/>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row>
    <row r="65" spans="1:64" s="2" customFormat="1" ht="30" customHeight="1" thickBot="1">
      <c r="A65" s="55"/>
      <c r="B65" s="106" t="s">
        <v>81</v>
      </c>
      <c r="C65" s="107" t="s">
        <v>23</v>
      </c>
      <c r="D65" s="107">
        <v>1</v>
      </c>
      <c r="E65" s="108">
        <v>44500</v>
      </c>
      <c r="F65" s="108">
        <v>44501</v>
      </c>
      <c r="G65" s="14"/>
      <c r="H65" s="14"/>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row>
    <row r="66" spans="1:64" s="2" customFormat="1" ht="30" customHeight="1" thickBot="1">
      <c r="A66" s="55"/>
      <c r="B66" s="106" t="s">
        <v>82</v>
      </c>
      <c r="C66" s="108" t="s">
        <v>60</v>
      </c>
      <c r="D66" s="107">
        <v>1</v>
      </c>
      <c r="E66" s="108">
        <v>44500</v>
      </c>
      <c r="F66" s="108">
        <v>44502</v>
      </c>
      <c r="G66" s="14"/>
      <c r="H66" s="14"/>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row>
    <row r="67" spans="1:64" s="2" customFormat="1" ht="30" customHeight="1" thickBot="1">
      <c r="A67" s="55"/>
      <c r="B67" s="106" t="s">
        <v>83</v>
      </c>
      <c r="C67" s="108" t="s">
        <v>30</v>
      </c>
      <c r="D67" s="107">
        <v>1</v>
      </c>
      <c r="E67" s="108">
        <v>44501</v>
      </c>
      <c r="F67" s="108">
        <v>44502</v>
      </c>
      <c r="G67" s="14"/>
      <c r="H67" s="14"/>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row>
    <row r="68" spans="1:64" s="2" customFormat="1" ht="30" customHeight="1" thickBot="1">
      <c r="A68" s="55"/>
      <c r="B68" s="106" t="s">
        <v>84</v>
      </c>
      <c r="C68" s="108" t="s">
        <v>23</v>
      </c>
      <c r="D68" s="107">
        <v>1</v>
      </c>
      <c r="E68" s="108">
        <v>44501</v>
      </c>
      <c r="F68" s="108">
        <v>44502</v>
      </c>
      <c r="G68" s="14"/>
      <c r="H68" s="14"/>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row>
    <row r="69" spans="1:64" s="2" customFormat="1" ht="30" customHeight="1" thickBot="1">
      <c r="A69" s="55"/>
      <c r="B69" s="106" t="s">
        <v>85</v>
      </c>
      <c r="C69" s="107" t="s">
        <v>60</v>
      </c>
      <c r="D69" s="107">
        <v>1</v>
      </c>
      <c r="E69" s="108">
        <v>44502</v>
      </c>
      <c r="F69" s="108">
        <v>44503</v>
      </c>
      <c r="G69" s="14"/>
      <c r="H69" s="14"/>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row>
    <row r="70" spans="1:64" s="2" customFormat="1" ht="30" customHeight="1" thickBot="1">
      <c r="A70" s="55"/>
      <c r="B70" s="106" t="s">
        <v>86</v>
      </c>
      <c r="C70" s="107" t="s">
        <v>30</v>
      </c>
      <c r="D70" s="107">
        <v>1</v>
      </c>
      <c r="E70" s="108">
        <v>44502</v>
      </c>
      <c r="F70" s="108">
        <v>44503</v>
      </c>
      <c r="G70" s="14"/>
      <c r="H70" s="14"/>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row>
    <row r="71" spans="1:64" s="2" customFormat="1" ht="30" customHeight="1" thickBot="1">
      <c r="A71" s="55"/>
      <c r="B71" s="106" t="s">
        <v>87</v>
      </c>
      <c r="C71" s="107" t="s">
        <v>23</v>
      </c>
      <c r="D71" s="107">
        <v>1</v>
      </c>
      <c r="E71" s="108">
        <v>44503</v>
      </c>
      <c r="F71" s="108">
        <v>44503</v>
      </c>
      <c r="G71" s="14"/>
      <c r="H71" s="14"/>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row>
    <row r="72" spans="1:64" s="2" customFormat="1" ht="30" customHeight="1" thickBot="1">
      <c r="A72" s="55"/>
      <c r="B72" s="106" t="s">
        <v>88</v>
      </c>
      <c r="C72" s="107" t="s">
        <v>69</v>
      </c>
      <c r="D72" s="107">
        <v>1</v>
      </c>
      <c r="E72" s="108">
        <v>44503</v>
      </c>
      <c r="F72" s="108">
        <v>44504</v>
      </c>
      <c r="G72" s="14"/>
      <c r="H72" s="14"/>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row>
    <row r="73" spans="1:64" s="2" customFormat="1" ht="30" customHeight="1" thickBot="1">
      <c r="A73" s="55"/>
      <c r="B73" s="106" t="s">
        <v>89</v>
      </c>
      <c r="C73" s="107" t="s">
        <v>90</v>
      </c>
      <c r="D73" s="107">
        <v>1</v>
      </c>
      <c r="E73" s="108">
        <v>44504</v>
      </c>
      <c r="F73" s="108">
        <v>44504</v>
      </c>
      <c r="G73" s="14"/>
      <c r="H73" s="14"/>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row>
    <row r="74" spans="1:64" s="2" customFormat="1" ht="30" customHeight="1" thickBot="1">
      <c r="A74" s="55"/>
      <c r="B74" s="106" t="s">
        <v>91</v>
      </c>
      <c r="C74" s="107" t="s">
        <v>30</v>
      </c>
      <c r="D74" s="107">
        <v>1</v>
      </c>
      <c r="E74" s="108">
        <v>44504</v>
      </c>
      <c r="F74" s="108">
        <v>44504</v>
      </c>
      <c r="G74" s="14"/>
      <c r="H74" s="14"/>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row>
    <row r="75" spans="1:64" s="2" customFormat="1" ht="30" customHeight="1" thickBot="1">
      <c r="A75" s="55"/>
      <c r="B75" s="106" t="s">
        <v>56</v>
      </c>
      <c r="C75" s="107" t="s">
        <v>23</v>
      </c>
      <c r="D75" s="107">
        <v>1</v>
      </c>
      <c r="E75" s="108">
        <v>44502</v>
      </c>
      <c r="F75" s="108">
        <v>44504</v>
      </c>
      <c r="G75" s="14"/>
      <c r="H75" s="14"/>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row>
    <row r="76" spans="1:64" s="2" customFormat="1" ht="30" customHeight="1" thickBot="1">
      <c r="A76" s="55"/>
      <c r="B76" s="106" t="s">
        <v>31</v>
      </c>
      <c r="C76" s="107" t="s">
        <v>69</v>
      </c>
      <c r="D76" s="107">
        <v>1</v>
      </c>
      <c r="E76" s="108">
        <v>44505</v>
      </c>
      <c r="F76" s="108">
        <v>44505</v>
      </c>
      <c r="G76" s="14"/>
      <c r="H76" s="14"/>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row>
    <row r="77" spans="1:64" s="2" customFormat="1" ht="30" customHeight="1" thickBot="1">
      <c r="A77" s="55"/>
      <c r="B77" s="117" t="s">
        <v>92</v>
      </c>
      <c r="C77" s="113"/>
      <c r="D77" s="111"/>
      <c r="E77" s="112"/>
      <c r="F77" s="112"/>
      <c r="G77" s="14"/>
      <c r="H77" s="14"/>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row>
    <row r="78" spans="1:64" s="2" customFormat="1" ht="30" customHeight="1" thickBot="1">
      <c r="A78" s="55"/>
      <c r="B78" s="114" t="s">
        <v>27</v>
      </c>
      <c r="C78" s="115" t="s">
        <v>35</v>
      </c>
      <c r="D78" s="115">
        <v>1</v>
      </c>
      <c r="E78" s="116">
        <v>44508</v>
      </c>
      <c r="F78" s="116">
        <v>44508</v>
      </c>
      <c r="G78" s="14"/>
      <c r="H78" s="14"/>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row>
    <row r="79" spans="1:64" s="2" customFormat="1" ht="30" customHeight="1" thickBot="1">
      <c r="A79" s="55"/>
      <c r="B79" s="114" t="s">
        <v>93</v>
      </c>
      <c r="C79" s="115" t="s">
        <v>23</v>
      </c>
      <c r="D79" s="115">
        <v>1</v>
      </c>
      <c r="E79" s="116">
        <v>44506</v>
      </c>
      <c r="F79" s="116">
        <v>44508</v>
      </c>
      <c r="G79" s="14"/>
      <c r="H79" s="14"/>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row>
    <row r="80" spans="1:64" s="2" customFormat="1" ht="30" customHeight="1" thickBot="1">
      <c r="A80" s="55"/>
      <c r="B80" s="114" t="s">
        <v>59</v>
      </c>
      <c r="C80" s="115" t="s">
        <v>60</v>
      </c>
      <c r="D80" s="115">
        <v>1</v>
      </c>
      <c r="E80" s="116">
        <v>44506</v>
      </c>
      <c r="F80" s="116">
        <v>44508</v>
      </c>
      <c r="G80" s="14"/>
      <c r="H80" s="14"/>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row>
    <row r="81" spans="1:64" s="2" customFormat="1" ht="30" customHeight="1" thickBot="1">
      <c r="A81" s="55"/>
      <c r="B81" s="114" t="s">
        <v>94</v>
      </c>
      <c r="C81" s="115" t="s">
        <v>30</v>
      </c>
      <c r="D81" s="115">
        <v>1</v>
      </c>
      <c r="E81" s="116">
        <v>44507</v>
      </c>
      <c r="F81" s="116">
        <v>44509</v>
      </c>
      <c r="G81" s="14"/>
      <c r="H81" s="14"/>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row>
    <row r="82" spans="1:64" s="2" customFormat="1" ht="30" customHeight="1" thickBot="1">
      <c r="A82" s="55"/>
      <c r="B82" s="114" t="s">
        <v>62</v>
      </c>
      <c r="C82" s="115" t="s">
        <v>23</v>
      </c>
      <c r="D82" s="115">
        <v>1</v>
      </c>
      <c r="E82" s="116">
        <v>44507</v>
      </c>
      <c r="F82" s="116">
        <v>44510</v>
      </c>
      <c r="G82" s="14"/>
      <c r="H82" s="14"/>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row>
    <row r="83" spans="1:64" s="2" customFormat="1" ht="30" customHeight="1" thickBot="1">
      <c r="A83" s="55"/>
      <c r="B83" s="114" t="s">
        <v>94</v>
      </c>
      <c r="C83" s="115" t="s">
        <v>95</v>
      </c>
      <c r="D83" s="115">
        <v>1</v>
      </c>
      <c r="E83" s="116">
        <v>44508</v>
      </c>
      <c r="F83" s="116">
        <v>44511</v>
      </c>
      <c r="G83" s="14"/>
      <c r="H83" s="14"/>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row>
    <row r="84" spans="1:64" s="2" customFormat="1" ht="30" customHeight="1" thickBot="1">
      <c r="A84" s="55"/>
      <c r="B84" s="114" t="s">
        <v>96</v>
      </c>
      <c r="C84" s="115" t="s">
        <v>97</v>
      </c>
      <c r="D84" s="115">
        <v>1</v>
      </c>
      <c r="E84" s="116">
        <v>44512</v>
      </c>
      <c r="F84" s="116">
        <v>44512</v>
      </c>
      <c r="G84" s="14"/>
      <c r="H84" s="14"/>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row>
    <row r="85" spans="1:64" s="2" customFormat="1" ht="30" customHeight="1" thickBot="1">
      <c r="A85" s="55"/>
      <c r="B85" s="118" t="s">
        <v>98</v>
      </c>
      <c r="C85" s="119"/>
      <c r="D85" s="120"/>
      <c r="E85" s="121"/>
      <c r="F85" s="121"/>
      <c r="G85" s="14"/>
      <c r="H85" s="14"/>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row>
    <row r="86" spans="1:64" s="2" customFormat="1" ht="30" customHeight="1" thickBot="1">
      <c r="A86" s="55"/>
      <c r="B86" s="122" t="s">
        <v>27</v>
      </c>
      <c r="C86" s="123" t="s">
        <v>35</v>
      </c>
      <c r="D86" s="123">
        <v>1</v>
      </c>
      <c r="E86" s="124">
        <v>44515</v>
      </c>
      <c r="F86" s="124">
        <v>44515</v>
      </c>
      <c r="G86" s="14"/>
      <c r="H86" s="14"/>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row>
    <row r="87" spans="1:64" s="2" customFormat="1" ht="30" customHeight="1" thickBot="1">
      <c r="A87" s="55"/>
      <c r="B87" s="122" t="s">
        <v>99</v>
      </c>
      <c r="C87" s="123" t="s">
        <v>23</v>
      </c>
      <c r="D87" s="123">
        <v>1</v>
      </c>
      <c r="E87" s="124">
        <v>44514</v>
      </c>
      <c r="F87" s="124">
        <v>44515</v>
      </c>
      <c r="G87" s="14"/>
      <c r="H87" s="14"/>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row>
    <row r="88" spans="1:64" s="2" customFormat="1" ht="30" customHeight="1" thickBot="1">
      <c r="A88" s="55"/>
      <c r="B88" s="122" t="s">
        <v>100</v>
      </c>
      <c r="C88" s="123" t="s">
        <v>69</v>
      </c>
      <c r="D88" s="123">
        <v>1</v>
      </c>
      <c r="E88" s="124">
        <v>44515</v>
      </c>
      <c r="F88" s="124">
        <v>44516</v>
      </c>
      <c r="G88" s="14"/>
      <c r="H88" s="14"/>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row>
    <row r="89" spans="1:64" s="2" customFormat="1" ht="30" customHeight="1" thickBot="1">
      <c r="A89" s="55"/>
      <c r="B89" s="122" t="s">
        <v>101</v>
      </c>
      <c r="C89" s="123" t="s">
        <v>60</v>
      </c>
      <c r="D89" s="123">
        <v>1</v>
      </c>
      <c r="E89" s="124">
        <v>44516</v>
      </c>
      <c r="F89" s="124">
        <v>44517</v>
      </c>
      <c r="G89" s="14"/>
      <c r="H89" s="14"/>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row>
    <row r="90" spans="1:64" s="2" customFormat="1" ht="30" customHeight="1" thickBot="1">
      <c r="A90" s="55"/>
      <c r="B90" s="122" t="s">
        <v>102</v>
      </c>
      <c r="C90" s="123" t="s">
        <v>30</v>
      </c>
      <c r="D90" s="145">
        <v>100</v>
      </c>
      <c r="E90" s="124">
        <v>44516</v>
      </c>
      <c r="F90" s="124">
        <v>44517</v>
      </c>
      <c r="G90" s="14"/>
      <c r="H90" s="14"/>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row>
    <row r="91" spans="1:64" s="2" customFormat="1" ht="30" customHeight="1" thickBot="1">
      <c r="A91" s="55"/>
      <c r="B91" s="122" t="s">
        <v>103</v>
      </c>
      <c r="C91" s="123" t="s">
        <v>23</v>
      </c>
      <c r="D91" s="123">
        <v>1</v>
      </c>
      <c r="E91" s="124">
        <v>44517</v>
      </c>
      <c r="F91" s="124">
        <v>44518</v>
      </c>
      <c r="G91" s="14"/>
      <c r="H91" s="14"/>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64" s="2" customFormat="1" ht="30" customHeight="1" thickBot="1">
      <c r="A92" s="55"/>
      <c r="B92" s="122" t="s">
        <v>104</v>
      </c>
      <c r="C92" s="123" t="s">
        <v>60</v>
      </c>
      <c r="D92" s="123">
        <v>1</v>
      </c>
      <c r="E92" s="124">
        <v>44517</v>
      </c>
      <c r="F92" s="124">
        <v>44518</v>
      </c>
      <c r="G92" s="14"/>
      <c r="H92" s="14"/>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row>
    <row r="93" spans="1:64" s="2" customFormat="1" ht="30" customHeight="1" thickBot="1">
      <c r="A93" s="55"/>
      <c r="B93" s="122" t="s">
        <v>56</v>
      </c>
      <c r="C93" s="123" t="s">
        <v>30</v>
      </c>
      <c r="D93" s="123">
        <v>1</v>
      </c>
      <c r="E93" s="124">
        <v>44516</v>
      </c>
      <c r="F93" s="124">
        <v>44518</v>
      </c>
      <c r="G93" s="14"/>
      <c r="H93" s="14"/>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row>
    <row r="94" spans="1:64" s="2" customFormat="1" ht="30" customHeight="1" thickBot="1">
      <c r="A94" s="55"/>
      <c r="B94" s="122" t="s">
        <v>31</v>
      </c>
      <c r="C94" s="123" t="s">
        <v>23</v>
      </c>
      <c r="D94" s="123">
        <v>1</v>
      </c>
      <c r="E94" s="124">
        <v>44519</v>
      </c>
      <c r="F94" s="124">
        <v>44519</v>
      </c>
      <c r="G94" s="14"/>
      <c r="H94" s="14"/>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64" s="2" customFormat="1" ht="30" customHeight="1" thickBot="1">
      <c r="A95" s="55"/>
      <c r="B95" s="131" t="s">
        <v>105</v>
      </c>
      <c r="C95" s="125"/>
      <c r="D95" s="126"/>
      <c r="E95" s="127"/>
      <c r="F95" s="127"/>
      <c r="G95" s="14"/>
      <c r="H95" s="14"/>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row>
    <row r="96" spans="1:64" s="2" customFormat="1" ht="30" customHeight="1" thickBot="1">
      <c r="A96" s="55"/>
      <c r="B96" s="128" t="s">
        <v>27</v>
      </c>
      <c r="C96" s="130" t="s">
        <v>35</v>
      </c>
      <c r="D96" s="129">
        <v>1</v>
      </c>
      <c r="E96" s="130">
        <v>44522</v>
      </c>
      <c r="F96" s="130">
        <v>44522</v>
      </c>
      <c r="G96" s="14"/>
      <c r="H96" s="14"/>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64" s="2" customFormat="1" ht="30" customHeight="1" thickBot="1">
      <c r="A97" s="55"/>
      <c r="B97" s="128" t="s">
        <v>106</v>
      </c>
      <c r="C97" s="130" t="s">
        <v>23</v>
      </c>
      <c r="D97" s="129">
        <v>0.8</v>
      </c>
      <c r="E97" s="130">
        <v>44445</v>
      </c>
      <c r="F97" s="130">
        <v>44525</v>
      </c>
      <c r="G97" s="14"/>
      <c r="H97" s="14"/>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row>
    <row r="98" spans="1:64" s="2" customFormat="1" ht="30" customHeight="1" thickBot="1">
      <c r="A98" s="55"/>
      <c r="B98" s="128" t="s">
        <v>107</v>
      </c>
      <c r="C98" s="130" t="s">
        <v>60</v>
      </c>
      <c r="D98" s="129">
        <v>0.85</v>
      </c>
      <c r="E98" s="130">
        <v>44445</v>
      </c>
      <c r="F98" s="130">
        <v>44525</v>
      </c>
      <c r="G98" s="14"/>
      <c r="H98" s="14"/>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row>
    <row r="99" spans="1:64" s="2" customFormat="1" ht="30" customHeight="1" thickBot="1">
      <c r="A99" s="55"/>
      <c r="B99" s="128" t="s">
        <v>108</v>
      </c>
      <c r="C99" s="130" t="s">
        <v>30</v>
      </c>
      <c r="D99" s="129"/>
      <c r="E99" s="130">
        <v>44525</v>
      </c>
      <c r="F99" s="130">
        <v>44526</v>
      </c>
      <c r="G99" s="14"/>
      <c r="H99" s="14"/>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row>
    <row r="100" spans="1:64" s="2" customFormat="1" ht="30" customHeight="1" thickBot="1">
      <c r="A100" s="55"/>
      <c r="B100" s="128" t="s">
        <v>109</v>
      </c>
      <c r="C100" s="130" t="s">
        <v>23</v>
      </c>
      <c r="D100" s="129">
        <v>0.2</v>
      </c>
      <c r="E100" s="130">
        <v>44526</v>
      </c>
      <c r="F100" s="130">
        <v>44527</v>
      </c>
      <c r="G100" s="14"/>
      <c r="H100" s="14"/>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row>
    <row r="101" spans="1:64" s="2" customFormat="1" ht="30" customHeight="1" thickBot="1">
      <c r="A101" s="55"/>
      <c r="B101" s="128" t="s">
        <v>110</v>
      </c>
      <c r="C101" s="130" t="s">
        <v>26</v>
      </c>
      <c r="D101" s="129">
        <v>0.5</v>
      </c>
      <c r="E101" s="130">
        <v>44527</v>
      </c>
      <c r="F101" s="130">
        <v>44528</v>
      </c>
      <c r="G101" s="14"/>
      <c r="H101" s="14"/>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row>
    <row r="102" spans="1:64" s="2" customFormat="1" ht="30" customHeight="1" thickBot="1">
      <c r="A102" s="55"/>
      <c r="B102" s="128" t="s">
        <v>56</v>
      </c>
      <c r="C102" s="130" t="s">
        <v>111</v>
      </c>
      <c r="D102" s="129"/>
      <c r="E102" s="130">
        <v>44526</v>
      </c>
      <c r="F102" s="130">
        <v>44529</v>
      </c>
      <c r="G102" s="14"/>
      <c r="H102" s="14"/>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row>
    <row r="103" spans="1:64" s="2" customFormat="1" ht="30" customHeight="1" thickBot="1">
      <c r="A103" s="55"/>
      <c r="B103" s="128" t="s">
        <v>31</v>
      </c>
      <c r="C103" s="130" t="s">
        <v>95</v>
      </c>
      <c r="D103" s="129"/>
      <c r="E103" s="130">
        <v>44529</v>
      </c>
      <c r="F103" s="130">
        <v>44529</v>
      </c>
      <c r="G103" s="14"/>
      <c r="H103" s="14"/>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row>
    <row r="104" spans="1:64" s="2" customFormat="1" ht="30" customHeight="1" thickBot="1">
      <c r="A104" s="55"/>
      <c r="B104" s="132" t="s">
        <v>112</v>
      </c>
      <c r="C104" s="133"/>
      <c r="D104" s="134"/>
      <c r="E104" s="133"/>
      <c r="F104" s="133"/>
      <c r="G104" s="14"/>
      <c r="H104" s="14"/>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row>
    <row r="105" spans="1:64" s="2" customFormat="1" ht="30" customHeight="1" thickBot="1">
      <c r="A105" s="55"/>
      <c r="B105" s="146" t="s">
        <v>113</v>
      </c>
      <c r="C105" s="135" t="s">
        <v>35</v>
      </c>
      <c r="D105" s="136">
        <v>1</v>
      </c>
      <c r="E105" s="135">
        <v>44530</v>
      </c>
      <c r="F105" s="135">
        <v>44532</v>
      </c>
      <c r="G105" s="14"/>
      <c r="H105" s="14"/>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row>
    <row r="106" spans="1:64" s="2" customFormat="1" ht="30" customHeight="1" thickBot="1">
      <c r="A106" s="55"/>
      <c r="B106" s="146" t="s">
        <v>58</v>
      </c>
      <c r="C106" s="135" t="s">
        <v>23</v>
      </c>
      <c r="D106" s="136"/>
      <c r="E106" s="135">
        <v>44528</v>
      </c>
      <c r="F106" s="135">
        <v>44528</v>
      </c>
      <c r="G106" s="14"/>
      <c r="H106" s="14"/>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row>
    <row r="107" spans="1:64" s="2" customFormat="1" ht="30" customHeight="1" thickBot="1">
      <c r="A107" s="55"/>
      <c r="B107" s="146" t="s">
        <v>114</v>
      </c>
      <c r="C107" s="135" t="s">
        <v>60</v>
      </c>
      <c r="D107" s="136"/>
      <c r="E107" s="135">
        <v>44528</v>
      </c>
      <c r="F107" s="135">
        <v>44530</v>
      </c>
      <c r="G107" s="14"/>
      <c r="H107" s="14"/>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row>
    <row r="108" spans="1:64" s="2" customFormat="1" ht="30" customHeight="1" thickBot="1">
      <c r="A108" s="55"/>
      <c r="B108" s="146" t="s">
        <v>115</v>
      </c>
      <c r="C108" s="135" t="s">
        <v>30</v>
      </c>
      <c r="D108" s="136"/>
      <c r="E108" s="135">
        <v>44530</v>
      </c>
      <c r="F108" s="135">
        <v>44530</v>
      </c>
      <c r="G108" s="14"/>
      <c r="H108" s="14"/>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row>
    <row r="109" spans="1:64" s="2" customFormat="1" ht="30" customHeight="1" thickBot="1">
      <c r="A109" s="55"/>
      <c r="B109" s="146" t="s">
        <v>116</v>
      </c>
      <c r="C109" s="135" t="s">
        <v>23</v>
      </c>
      <c r="D109" s="136"/>
      <c r="E109" s="135">
        <v>44530</v>
      </c>
      <c r="F109" s="135">
        <v>44531</v>
      </c>
      <c r="G109" s="14"/>
      <c r="H109" s="14"/>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row>
    <row r="110" spans="1:64" s="2" customFormat="1" ht="30" customHeight="1" thickBot="1">
      <c r="A110" s="55"/>
      <c r="B110" s="146" t="s">
        <v>117</v>
      </c>
      <c r="C110" s="135" t="s">
        <v>63</v>
      </c>
      <c r="D110" s="136"/>
      <c r="E110" s="135">
        <v>44531</v>
      </c>
      <c r="F110" s="135">
        <v>44531</v>
      </c>
      <c r="G110" s="14"/>
      <c r="H110" s="14"/>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row>
    <row r="111" spans="1:64" s="2" customFormat="1" ht="30" customHeight="1" thickBot="1">
      <c r="A111" s="55"/>
      <c r="B111" s="146" t="s">
        <v>118</v>
      </c>
      <c r="C111" s="135" t="s">
        <v>65</v>
      </c>
      <c r="D111" s="136"/>
      <c r="E111" s="135">
        <v>44532</v>
      </c>
      <c r="F111" s="135">
        <v>44532</v>
      </c>
      <c r="G111" s="14"/>
      <c r="H111" s="14"/>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row>
    <row r="112" spans="1:64" s="2" customFormat="1" ht="30" customHeight="1" thickBot="1">
      <c r="A112" s="55"/>
      <c r="B112" s="137" t="s">
        <v>119</v>
      </c>
      <c r="C112" s="138"/>
      <c r="D112" s="139"/>
      <c r="E112" s="138">
        <v>44532</v>
      </c>
      <c r="F112" s="138">
        <v>44533</v>
      </c>
      <c r="G112" s="14"/>
      <c r="H112" s="14"/>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row>
    <row r="113" spans="1:64" s="2" customFormat="1" ht="30" customHeight="1" thickBot="1">
      <c r="A113" s="55"/>
      <c r="B113" s="140" t="s">
        <v>27</v>
      </c>
      <c r="C113" s="141" t="s">
        <v>35</v>
      </c>
      <c r="D113" s="142">
        <v>1</v>
      </c>
      <c r="E113" s="141">
        <v>44533</v>
      </c>
      <c r="F113" s="141">
        <v>44533</v>
      </c>
      <c r="G113" s="14"/>
      <c r="H113" s="14"/>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row>
    <row r="114" spans="1:64" s="2" customFormat="1" ht="30" customHeight="1" thickBot="1">
      <c r="A114" s="55"/>
      <c r="B114" s="140" t="s">
        <v>120</v>
      </c>
      <c r="C114" s="141" t="s">
        <v>35</v>
      </c>
      <c r="D114" s="142"/>
      <c r="E114" s="141">
        <v>44528</v>
      </c>
      <c r="F114" s="141">
        <v>44533</v>
      </c>
      <c r="G114" s="14"/>
      <c r="H114" s="14"/>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row>
    <row r="115" spans="1:64" s="2" customFormat="1" ht="30" customHeight="1" thickBot="1">
      <c r="A115" s="55"/>
      <c r="B115" s="140" t="s">
        <v>121</v>
      </c>
      <c r="C115" s="141" t="s">
        <v>26</v>
      </c>
      <c r="D115" s="142"/>
      <c r="E115" s="141">
        <v>44528</v>
      </c>
      <c r="F115" s="141">
        <v>44533</v>
      </c>
      <c r="G115" s="14"/>
      <c r="H115" s="14"/>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row>
    <row r="116" spans="1:64" s="2" customFormat="1" ht="30" customHeight="1" thickBot="1">
      <c r="A116" s="55"/>
      <c r="B116" s="140" t="s">
        <v>122</v>
      </c>
      <c r="C116" s="141" t="s">
        <v>42</v>
      </c>
      <c r="D116" s="142"/>
      <c r="E116" s="141">
        <v>44530</v>
      </c>
      <c r="F116" s="141">
        <v>44533</v>
      </c>
      <c r="G116" s="14"/>
      <c r="H116" s="14"/>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row>
    <row r="117" spans="1:64" s="2" customFormat="1" ht="30" customHeight="1" thickBot="1">
      <c r="A117" s="55"/>
      <c r="B117" s="140" t="s">
        <v>123</v>
      </c>
      <c r="C117" s="141" t="s">
        <v>124</v>
      </c>
      <c r="D117" s="142"/>
      <c r="E117" s="141">
        <v>44530</v>
      </c>
      <c r="F117" s="141">
        <v>44533</v>
      </c>
      <c r="G117" s="14"/>
      <c r="H117" s="14"/>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row>
    <row r="118" spans="1:64" s="2" customFormat="1" ht="30" customHeight="1" thickBot="1">
      <c r="A118" s="55"/>
      <c r="B118" s="140" t="s">
        <v>41</v>
      </c>
      <c r="C118" s="141" t="s">
        <v>97</v>
      </c>
      <c r="D118" s="142"/>
      <c r="E118" s="141">
        <v>44531</v>
      </c>
      <c r="F118" s="141">
        <v>44533</v>
      </c>
      <c r="G118" s="14"/>
      <c r="H118" s="14"/>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row>
    <row r="119" spans="1:64" s="2" customFormat="1" ht="30" customHeight="1" thickBot="1">
      <c r="A119" s="55"/>
      <c r="B119" s="140" t="s">
        <v>31</v>
      </c>
      <c r="C119" s="141" t="s">
        <v>43</v>
      </c>
      <c r="D119" s="142"/>
      <c r="E119" s="141">
        <v>44533</v>
      </c>
      <c r="F119" s="141">
        <v>44533</v>
      </c>
      <c r="G119" s="14"/>
      <c r="H119" s="14"/>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row>
    <row r="120" spans="1:64" s="2" customFormat="1" ht="30" customHeight="1" thickBot="1">
      <c r="A120" s="56" t="s">
        <v>125</v>
      </c>
      <c r="B120" s="35" t="s">
        <v>126</v>
      </c>
      <c r="C120" s="36"/>
      <c r="D120" s="37"/>
      <c r="E120" s="38"/>
      <c r="F120" s="39"/>
      <c r="G120" s="40"/>
      <c r="H120" s="40" t="str">
        <f t="shared" ca="1" si="5"/>
        <v/>
      </c>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row>
    <row r="121" spans="1:64" ht="30" customHeight="1">
      <c r="G121" s="5"/>
    </row>
    <row r="122" spans="1:64" ht="30" customHeight="1">
      <c r="C122" s="78"/>
      <c r="F122" s="57"/>
    </row>
    <row r="123" spans="1:64" ht="30" customHeight="1">
      <c r="C123" s="154"/>
    </row>
    <row r="127" spans="1:64" ht="30" customHeight="1">
      <c r="B127" t="s">
        <v>127</v>
      </c>
    </row>
  </sheetData>
  <mergeCells count="12">
    <mergeCell ref="AY4:BE4"/>
    <mergeCell ref="BF4:BL4"/>
    <mergeCell ref="E3:F3"/>
    <mergeCell ref="I4:O4"/>
    <mergeCell ref="P4:V4"/>
    <mergeCell ref="W4:AC4"/>
    <mergeCell ref="AD4:AJ4"/>
    <mergeCell ref="C3:D3"/>
    <mergeCell ref="C4:D4"/>
    <mergeCell ref="B5:G5"/>
    <mergeCell ref="AK4:AQ4"/>
    <mergeCell ref="AR4:AX4"/>
  </mergeCells>
  <conditionalFormatting sqref="C86:C94 D7:D120 C15:C22">
    <cfRule type="dataBar" priority="20">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120">
    <cfRule type="expression" dxfId="2" priority="39">
      <formula>AND(TODAY()&gt;=I$5,TODAY()&lt;J$5)</formula>
    </cfRule>
  </conditionalFormatting>
  <conditionalFormatting sqref="I7:BL120">
    <cfRule type="expression" dxfId="1" priority="33">
      <formula>AND(task_start&lt;=I$5,ROUNDDOWN((task_end-task_start+1)*task_progress,0)+task_start-1&gt;=I$5)</formula>
    </cfRule>
    <cfRule type="expression" dxfId="0" priority="34" stopIfTrue="1">
      <formula>AND(task_end&gt;=I$5,task_start&lt;J$5)</formula>
    </cfRule>
  </conditionalFormatting>
  <conditionalFormatting sqref="C24:C30">
    <cfRule type="dataBar" priority="6">
      <dataBar>
        <cfvo type="num" val="0"/>
        <cfvo type="num" val="1"/>
        <color theme="0" tint="-0.249977111117893"/>
      </dataBar>
      <extLst>
        <ext xmlns:x14="http://schemas.microsoft.com/office/spreadsheetml/2009/9/main" uri="{B025F937-C7B1-47D3-B67F-A62EFF666E3E}">
          <x14:id>{5143856B-B682-4AAE-8EF2-8BB6DB6F82C1}</x14:id>
        </ext>
      </extLst>
    </cfRule>
  </conditionalFormatting>
  <conditionalFormatting sqref="C78:C84">
    <cfRule type="dataBar" priority="3">
      <dataBar>
        <cfvo type="num" val="0"/>
        <cfvo type="num" val="1"/>
        <color theme="0" tint="-0.249977111117893"/>
      </dataBar>
      <extLst>
        <ext xmlns:x14="http://schemas.microsoft.com/office/spreadsheetml/2009/9/main" uri="{B025F937-C7B1-47D3-B67F-A62EFF666E3E}">
          <x14:id>{17E64851-AC68-4F28-B1C8-A0165819229A}</x14:id>
        </ext>
      </extLst>
    </cfRule>
  </conditionalFormatting>
  <conditionalFormatting sqref="C64:C65 C69:C76">
    <cfRule type="dataBar" priority="2">
      <dataBar>
        <cfvo type="num" val="0"/>
        <cfvo type="num" val="1"/>
        <color theme="0" tint="-0.249977111117893"/>
      </dataBar>
      <extLst>
        <ext xmlns:x14="http://schemas.microsoft.com/office/spreadsheetml/2009/9/main" uri="{B025F937-C7B1-47D3-B67F-A62EFF666E3E}">
          <x14:id>{DEC399AB-7376-4003-9030-F93FAB67EA9E}</x14:id>
        </ext>
      </extLst>
    </cfRule>
  </conditionalFormatting>
  <dataValidations count="1">
    <dataValidation type="whole" operator="greaterThanOrEqual" allowBlank="1" showInputMessage="1" promptTitle="Display Week" prompt="Changing this number will scroll the Gantt Chart view." sqref="E4" xr:uid="{00000000-0002-0000-0000-000000000000}">
      <formula1>1</formula1>
    </dataValidation>
  </dataValidations>
  <printOptions horizontalCentered="1"/>
  <pageMargins left="0.35" right="0.35" top="0.35" bottom="0.5" header="0.3" footer="0.3"/>
  <pageSetup scale="50" fitToHeight="0" orientation="landscape" r:id="rId1"/>
  <headerFooter differentFirst="1" scaleWithDoc="0">
    <oddFooter>Page &amp;P of &amp;N</oddFooter>
  </headerFooter>
  <ignoredErrors>
    <ignoredError sqref="F19 F27 E27" formula="1"/>
  </ignoredErrors>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C86:C94 D7:D120 C15:C22</xm:sqref>
        </x14:conditionalFormatting>
        <x14:conditionalFormatting xmlns:xm="http://schemas.microsoft.com/office/excel/2006/main">
          <x14:cfRule type="dataBar" id="{5143856B-B682-4AAE-8EF2-8BB6DB6F82C1}">
            <x14:dataBar minLength="0" maxLength="100" gradient="0">
              <x14:cfvo type="num">
                <xm:f>0</xm:f>
              </x14:cfvo>
              <x14:cfvo type="num">
                <xm:f>1</xm:f>
              </x14:cfvo>
              <x14:negativeFillColor rgb="FFFF0000"/>
              <x14:axisColor rgb="FF000000"/>
            </x14:dataBar>
          </x14:cfRule>
          <xm:sqref>C24:C30</xm:sqref>
        </x14:conditionalFormatting>
        <x14:conditionalFormatting xmlns:xm="http://schemas.microsoft.com/office/excel/2006/main">
          <x14:cfRule type="dataBar" id="{17E64851-AC68-4F28-B1C8-A0165819229A}">
            <x14:dataBar minLength="0" maxLength="100" gradient="0">
              <x14:cfvo type="num">
                <xm:f>0</xm:f>
              </x14:cfvo>
              <x14:cfvo type="num">
                <xm:f>1</xm:f>
              </x14:cfvo>
              <x14:negativeFillColor rgb="FFFF0000"/>
              <x14:axisColor rgb="FF000000"/>
            </x14:dataBar>
          </x14:cfRule>
          <xm:sqref>C78:C84</xm:sqref>
        </x14:conditionalFormatting>
        <x14:conditionalFormatting xmlns:xm="http://schemas.microsoft.com/office/excel/2006/main">
          <x14:cfRule type="dataBar" id="{DEC399AB-7376-4003-9030-F93FAB67EA9E}">
            <x14:dataBar minLength="0" maxLength="100" gradient="0">
              <x14:cfvo type="num">
                <xm:f>0</xm:f>
              </x14:cfvo>
              <x14:cfvo type="num">
                <xm:f>1</xm:f>
              </x14:cfvo>
              <x14:negativeFillColor rgb="FFFF0000"/>
              <x14:axisColor rgb="FF000000"/>
            </x14:dataBar>
          </x14:cfRule>
          <xm:sqref>C64:C65 C69:C76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showGridLines="0" zoomScaleNormal="100" workbookViewId="0"/>
  </sheetViews>
  <sheetFormatPr defaultColWidth="9.140625" defaultRowHeight="13.9"/>
  <cols>
    <col min="1" max="1" width="87.140625" style="45" customWidth="1"/>
    <col min="2" max="16384" width="9.140625" style="1"/>
  </cols>
  <sheetData>
    <row r="1" spans="1:2" ht="46.5" customHeight="1"/>
    <row r="2" spans="1:2" s="47" customFormat="1" ht="15.6">
      <c r="A2" s="46" t="s">
        <v>128</v>
      </c>
      <c r="B2" s="46"/>
    </row>
    <row r="3" spans="1:2" s="51" customFormat="1" ht="27" customHeight="1">
      <c r="A3" s="52" t="s">
        <v>129</v>
      </c>
      <c r="B3" s="52"/>
    </row>
    <row r="4" spans="1:2" s="48" customFormat="1" ht="25.9">
      <c r="A4" s="49" t="s">
        <v>130</v>
      </c>
    </row>
    <row r="5" spans="1:2" ht="74.099999999999994" customHeight="1">
      <c r="A5" s="50" t="s">
        <v>131</v>
      </c>
    </row>
    <row r="6" spans="1:2" ht="26.25" customHeight="1">
      <c r="A6" s="49" t="s">
        <v>132</v>
      </c>
    </row>
    <row r="7" spans="1:2" s="45" customFormat="1" ht="204.95" customHeight="1">
      <c r="A7" s="54" t="s">
        <v>133</v>
      </c>
    </row>
    <row r="8" spans="1:2" s="48" customFormat="1" ht="25.9">
      <c r="A8" s="49" t="s">
        <v>134</v>
      </c>
    </row>
    <row r="9" spans="1:2" ht="57.6">
      <c r="A9" s="50" t="s">
        <v>135</v>
      </c>
    </row>
    <row r="10" spans="1:2" s="45" customFormat="1" ht="27.95" customHeight="1">
      <c r="A10" s="53" t="s">
        <v>136</v>
      </c>
    </row>
    <row r="11" spans="1:2" s="48" customFormat="1" ht="25.9">
      <c r="A11" s="49" t="s">
        <v>137</v>
      </c>
    </row>
    <row r="12" spans="1:2" ht="28.9">
      <c r="A12" s="50" t="s">
        <v>138</v>
      </c>
    </row>
    <row r="13" spans="1:2" s="45" customFormat="1" ht="27.95" customHeight="1">
      <c r="A13" s="53" t="s">
        <v>139</v>
      </c>
    </row>
    <row r="14" spans="1:2" s="48" customFormat="1" ht="25.9">
      <c r="A14" s="49" t="s">
        <v>140</v>
      </c>
    </row>
    <row r="15" spans="1:2" ht="75" customHeight="1">
      <c r="A15" s="50" t="s">
        <v>141</v>
      </c>
    </row>
    <row r="16" spans="1:2" ht="72">
      <c r="A16" s="50" t="s">
        <v>142</v>
      </c>
    </row>
  </sheetData>
  <hyperlinks>
    <hyperlink ref="A13" r:id="rId1" xr:uid="{00000000-0004-0000-0100-000000000000}"/>
    <hyperlink ref="A10" r:id="rId2" xr:uid="{00000000-0004-0000-0100-000001000000}"/>
    <hyperlink ref="A3" r:id="rId3" xr:uid="{00000000-0004-0000-0100-000002000000}"/>
    <hyperlink ref="A2" r:id="rId4" xr:uid="{00000000-0004-0000-0100-000003000000}"/>
  </hyperlinks>
  <pageMargins left="0.5" right="0.5" top="0.5" bottom="0.5" header="0.3" footer="0.3"/>
  <pageSetup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C4AA4E0254A743A4B1FE7D46A886B1" ma:contentTypeVersion="4" ma:contentTypeDescription="Create a new document." ma:contentTypeScope="" ma:versionID="619a61e6a8d4f4ac1dcb181434696ac0">
  <xsd:schema xmlns:xsd="http://www.w3.org/2001/XMLSchema" xmlns:xs="http://www.w3.org/2001/XMLSchema" xmlns:p="http://schemas.microsoft.com/office/2006/metadata/properties" xmlns:ns2="910a81c3-2859-44c8-a557-28f2ea2f81c0" targetNamespace="http://schemas.microsoft.com/office/2006/metadata/properties" ma:root="true" ma:fieldsID="cfb35e0a80e8934b005b07a1a12594e3" ns2:_="">
    <xsd:import namespace="910a81c3-2859-44c8-a557-28f2ea2f81c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0a81c3-2859-44c8-a557-28f2ea2f81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2D1A15-885C-4B10-94E9-49CA7C653DBF}"/>
</file>

<file path=customXml/itemProps2.xml><?xml version="1.0" encoding="utf-8"?>
<ds:datastoreItem xmlns:ds="http://schemas.openxmlformats.org/officeDocument/2006/customXml" ds:itemID="{411C7AE7-9268-4E56-A4D6-D69E503983EC}"/>
</file>

<file path=customXml/itemProps3.xml><?xml version="1.0" encoding="utf-8"?>
<ds:datastoreItem xmlns:ds="http://schemas.openxmlformats.org/officeDocument/2006/customXml" ds:itemID="{B4582106-5C92-44DD-B2FA-4B76CAA2C84A}"/>
</file>

<file path=docProps/app.xml><?xml version="1.0" encoding="utf-8"?>
<Properties xmlns="http://schemas.openxmlformats.org/officeDocument/2006/extended-properties" xmlns:vt="http://schemas.openxmlformats.org/officeDocument/2006/docPropsVTypes">
  <Template>TM16400962</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2019-03-19T17:17:03Z</dcterms:created>
  <dcterms:modified xsi:type="dcterms:W3CDTF">2022-02-25T01:56:23Z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0x0101001EC4AA4E0254A743A4B1FE7D46A886B1</vt:lpwstr>
  </property>
</Properties>
</file>